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inheiten" sheetId="1" r:id="rId1"/>
    <sheet name="Buchungen" sheetId="2" r:id="rId2"/>
    <sheet name="Planung" sheetId="3" r:id="rId3"/>
    <sheet name="Monatsübersicht" sheetId="4" r:id="rId4"/>
    <sheet name="Anleitung" sheetId="5" r:id="rId5"/>
  </sheets>
  <calcPr calcId="19102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€ #,##0.00"/>
    <numFmt numFmtId="165" formatCode="d"/>
    <numFmt numFmtId="166" formatCode="mmmm yyyy"/>
  </numFmts>
  <fonts count="3">
    <font>
      <sz val="11"/>
      <name val="Aptos"/>
    </font>
    <font>
      <b/>
      <color rgb="FFFFFFFF"/>
      <sz val="11"/>
      <name val="Aptos"/>
    </font>
    <font>
      <b/>
      <color rgb="FF173F35"/>
      <sz val="12"/>
      <name val="Aptos"/>
    </font>
  </fonts>
  <fills count="4">
    <fill>
      <patternFill patternType="none"/>
    </fill>
    <fill>
      <patternFill patternType="gray125"/>
    </fill>
    <fill>
      <patternFill patternType="solid">
        <fgColor rgb="FF1B5148"/>
        <bgColor indexed="64"/>
      </patternFill>
    </fill>
    <fill>
      <patternFill patternType="solid">
        <fgColor rgb="FFE8F2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64" fontId="0" fillId="0" borderId="0" xfId="0" applyNumberFormat="1"/>
    <xf numFmtId="10" fontId="0" fillId="0" borderId="0" xfId="0" applyNumberFormat="1"/>
    <xf numFmtId="14" fontId="0" fillId="0" borderId="0" xfId="0" applyNumberFormat="1"/>
    <xf numFmtId="0" fontId="2" fillId="3" borderId="0" xfId="0" applyFont="1" applyFill="1"/>
    <xf numFmtId="0" fontId="0" fillId="3" borderId="0" xfId="0" applyFill="1" applyAlignment="1">
      <alignment wrapText="1" vertical="top"/>
    </xf>
    <xf numFmtId="165" fontId="1" fillId="2" borderId="0" xfId="0" applyNumberFormat="1" applyFont="1" applyFill="1" applyAlignment="1">
      <alignment horizontal="center" vertical="center"/>
    </xf>
    <xf numFmtId="166" fontId="2" fillId="0" borderId="0" xfId="0" applyNumberFormat="1" applyFont="1" applyAlignment="1">
      <alignment horizontal="left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state="frozen"/>
    </sheetView>
  </sheetViews>
  <sheetFormatPr defaultRowHeight="15"/>
  <cols>
    <col min="1" max="1" width="24" customWidth="1"/>
    <col min="2" max="2" width="42" customWidth="1"/>
  </cols>
  <sheetData>
    <row r="1" ht="28" customHeight="1">
      <c r="A1" s="1" t="inlineStr">
        <is>
          <t xml:space="preserve">Einheit</t>
        </is>
      </c>
      <c r="B1" s="1" t="inlineStr">
        <is>
          <t xml:space="preserve">Notes</t>
        </is>
      </c>
    </row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state="frozen"/>
    </sheetView>
  </sheetViews>
  <sheetFormatPr defaultRowHeight="15"/>
  <cols>
    <col min="1" max="2" width="18" customWidth="1"/>
    <col min="3" max="4" width="12" customWidth="1"/>
    <col min="5" max="5" width="16" customWidth="1"/>
    <col min="6" max="8" width="15" customWidth="1"/>
    <col min="9" max="13" width="16" customWidth="1"/>
    <col min="14" max="16" hidden="1" width="12" customWidth="1"/>
  </cols>
  <sheetData>
    <row r="1" ht="36" customHeight="1">
      <c r="A1" s="1" t="inlineStr">
        <is>
          <t xml:space="preserve">Einheit</t>
        </is>
      </c>
      <c r="B1" s="1" t="inlineStr">
        <is>
          <t xml:space="preserve">Gast</t>
        </is>
      </c>
      <c r="C1" s="1" t="inlineStr">
        <is>
          <t xml:space="preserve">Anreise</t>
        </is>
      </c>
      <c r="D1" s="1" t="inlineStr">
        <is>
          <t xml:space="preserve">Abreise</t>
        </is>
      </c>
      <c r="E1" s="1" t="inlineStr">
        <is>
          <t xml:space="preserve">Kanal</t>
        </is>
      </c>
      <c r="F1" s="1" t="inlineStr">
        <is>
          <t xml:space="preserve">Bruttoumsatz</t>
        </is>
      </c>
      <c r="G1" s="1" t="inlineStr">
        <is>
          <t xml:space="preserve">Provision %</t>
        </is>
      </c>
      <c r="H1" s="1" t="inlineStr">
        <is>
          <t xml:space="preserve">Anzahlung</t>
        </is>
      </c>
      <c r="I1" s="1" t="inlineStr">
        <is>
          <t xml:space="preserve">Nächte</t>
        </is>
      </c>
      <c r="J1" s="1" t="inlineStr">
        <is>
          <t xml:space="preserve">Provision €</t>
        </is>
      </c>
      <c r="K1" s="1" t="inlineStr">
        <is>
          <t xml:space="preserve">Netto nach Provision</t>
        </is>
      </c>
      <c r="L1" s="1" t="inlineStr">
        <is>
          <t xml:space="preserve">Offener Betrag</t>
        </is>
      </c>
      <c r="M1" s="1" t="inlineStr">
        <is>
          <t xml:space="preserve">Überschneidung</t>
        </is>
      </c>
      <c r="N1" s="1" t="inlineStr">
        <is>
          <t xml:space="preserve">Nächte im Monat</t>
        </is>
      </c>
      <c r="O1" s="1" t="inlineStr">
        <is>
          <t xml:space="preserve">Umsatz im Monat</t>
        </is>
      </c>
      <c r="P1" s="1" t="inlineStr">
        <is>
          <t xml:space="preserve">Provision im Monat</t>
        </is>
      </c>
    </row>
    <row r="2">
      <c r="I2" s="0">
        <f>IF(OR(C2="",D2=""),"",MAX(0,D2-C2))</f>
        <v/>
      </c>
      <c r="J2" s="2">
        <f>IF(OR(F2="",G2=""),"",F2*G2)</f>
        <v/>
      </c>
      <c r="K2" s="2">
        <f>IF(F2="","",F2-IF(J2="",0,J2))</f>
        <v/>
      </c>
      <c r="L2" s="2">
        <f>IF(F2="","",F2-IF(H2="",0,H2))</f>
        <v/>
      </c>
      <c r="M2" s="0">
        <f>IF(OR(A2="",C2="",D2=""),"",IF(SUMPRODUCT(($A$2:$A$201=A2)*($C$2:$C$201&lt;D2)*($D$2:$D$201&gt;C2))&gt;1,"ÜBERSCHNEIDUNG",""))</f>
        <v/>
      </c>
      <c r="N2" s="0">
        <f>IF(OR(C2="",D2=""),0,MAX(0,MIN(D2,DATE(YEAR('Planung'!$B$1),MONTH('Planung'!$B$1)+1,1))-MAX(C2,'Planung'!$B$1)))</f>
        <v/>
      </c>
      <c r="O2" s="2">
        <f>IF(OR(I2="",I2=0,F2=""),0,F2*N2/I2)</f>
        <v/>
      </c>
      <c r="P2" s="2">
        <f>IF(OR(I2="",I2=0,J2=""),0,J2*N2/I2)</f>
        <v/>
      </c>
    </row>
    <row r="3">
      <c r="I3" s="0">
        <f>IF(OR(C3="",D3=""),"",MAX(0,D3-C3))</f>
        <v/>
      </c>
      <c r="J3" s="2">
        <f>IF(OR(F3="",G3=""),"",F3*G3)</f>
        <v/>
      </c>
      <c r="K3" s="2">
        <f>IF(F3="","",F3-IF(J3="",0,J3))</f>
        <v/>
      </c>
      <c r="L3" s="2">
        <f>IF(F3="","",F3-IF(H3="",0,H3))</f>
        <v/>
      </c>
      <c r="M3" s="0">
        <f>IF(OR(A3="",C3="",D3=""),"",IF(SUMPRODUCT(($A$2:$A$201=A3)*($C$2:$C$201&lt;D3)*($D$2:$D$201&gt;C3))&gt;1,"ÜBERSCHNEIDUNG",""))</f>
        <v/>
      </c>
      <c r="N3" s="0">
        <f>IF(OR(C3="",D3=""),0,MAX(0,MIN(D3,DATE(YEAR('Planung'!$B$1),MONTH('Planung'!$B$1)+1,1))-MAX(C3,'Planung'!$B$1)))</f>
        <v/>
      </c>
      <c r="O3" s="2">
        <f>IF(OR(I3="",I3=0,F3=""),0,F3*N3/I3)</f>
        <v/>
      </c>
      <c r="P3" s="2">
        <f>IF(OR(I3="",I3=0,J3=""),0,J3*N3/I3)</f>
        <v/>
      </c>
    </row>
    <row r="4">
      <c r="I4" s="0">
        <f>IF(OR(C4="",D4=""),"",MAX(0,D4-C4))</f>
        <v/>
      </c>
      <c r="J4" s="2">
        <f>IF(OR(F4="",G4=""),"",F4*G4)</f>
        <v/>
      </c>
      <c r="K4" s="2">
        <f>IF(F4="","",F4-IF(J4="",0,J4))</f>
        <v/>
      </c>
      <c r="L4" s="2">
        <f>IF(F4="","",F4-IF(H4="",0,H4))</f>
        <v/>
      </c>
      <c r="M4" s="0">
        <f>IF(OR(A4="",C4="",D4=""),"",IF(SUMPRODUCT(($A$2:$A$201=A4)*($C$2:$C$201&lt;D4)*($D$2:$D$201&gt;C4))&gt;1,"ÜBERSCHNEIDUNG",""))</f>
        <v/>
      </c>
      <c r="N4" s="0">
        <f>IF(OR(C4="",D4=""),0,MAX(0,MIN(D4,DATE(YEAR('Planung'!$B$1),MONTH('Planung'!$B$1)+1,1))-MAX(C4,'Planung'!$B$1)))</f>
        <v/>
      </c>
      <c r="O4" s="2">
        <f>IF(OR(I4="",I4=0,F4=""),0,F4*N4/I4)</f>
        <v/>
      </c>
      <c r="P4" s="2">
        <f>IF(OR(I4="",I4=0,J4=""),0,J4*N4/I4)</f>
        <v/>
      </c>
    </row>
    <row r="5">
      <c r="I5" s="0">
        <f>IF(OR(C5="",D5=""),"",MAX(0,D5-C5))</f>
        <v/>
      </c>
      <c r="J5" s="2">
        <f>IF(OR(F5="",G5=""),"",F5*G5)</f>
        <v/>
      </c>
      <c r="K5" s="2">
        <f>IF(F5="","",F5-IF(J5="",0,J5))</f>
        <v/>
      </c>
      <c r="L5" s="2">
        <f>IF(F5="","",F5-IF(H5="",0,H5))</f>
        <v/>
      </c>
      <c r="M5" s="0">
        <f>IF(OR(A5="",C5="",D5=""),"",IF(SUMPRODUCT(($A$2:$A$201=A5)*($C$2:$C$201&lt;D5)*($D$2:$D$201&gt;C5))&gt;1,"ÜBERSCHNEIDUNG",""))</f>
        <v/>
      </c>
      <c r="N5" s="0">
        <f>IF(OR(C5="",D5=""),0,MAX(0,MIN(D5,DATE(YEAR('Planung'!$B$1),MONTH('Planung'!$B$1)+1,1))-MAX(C5,'Planung'!$B$1)))</f>
        <v/>
      </c>
      <c r="O5" s="2">
        <f>IF(OR(I5="",I5=0,F5=""),0,F5*N5/I5)</f>
        <v/>
      </c>
      <c r="P5" s="2">
        <f>IF(OR(I5="",I5=0,J5=""),0,J5*N5/I5)</f>
        <v/>
      </c>
    </row>
    <row r="6">
      <c r="I6" s="0">
        <f>IF(OR(C6="",D6=""),"",MAX(0,D6-C6))</f>
        <v/>
      </c>
      <c r="J6" s="2">
        <f>IF(OR(F6="",G6=""),"",F6*G6)</f>
        <v/>
      </c>
      <c r="K6" s="2">
        <f>IF(F6="","",F6-IF(J6="",0,J6))</f>
        <v/>
      </c>
      <c r="L6" s="2">
        <f>IF(F6="","",F6-IF(H6="",0,H6))</f>
        <v/>
      </c>
      <c r="M6" s="0">
        <f>IF(OR(A6="",C6="",D6=""),"",IF(SUMPRODUCT(($A$2:$A$201=A6)*($C$2:$C$201&lt;D6)*($D$2:$D$201&gt;C6))&gt;1,"ÜBERSCHNEIDUNG",""))</f>
        <v/>
      </c>
      <c r="N6" s="0">
        <f>IF(OR(C6="",D6=""),0,MAX(0,MIN(D6,DATE(YEAR('Planung'!$B$1),MONTH('Planung'!$B$1)+1,1))-MAX(C6,'Planung'!$B$1)))</f>
        <v/>
      </c>
      <c r="O6" s="2">
        <f>IF(OR(I6="",I6=0,F6=""),0,F6*N6/I6)</f>
        <v/>
      </c>
      <c r="P6" s="2">
        <f>IF(OR(I6="",I6=0,J6=""),0,J6*N6/I6)</f>
        <v/>
      </c>
    </row>
    <row r="7">
      <c r="I7" s="0">
        <f>IF(OR(C7="",D7=""),"",MAX(0,D7-C7))</f>
        <v/>
      </c>
      <c r="J7" s="2">
        <f>IF(OR(F7="",G7=""),"",F7*G7)</f>
        <v/>
      </c>
      <c r="K7" s="2">
        <f>IF(F7="","",F7-IF(J7="",0,J7))</f>
        <v/>
      </c>
      <c r="L7" s="2">
        <f>IF(F7="","",F7-IF(H7="",0,H7))</f>
        <v/>
      </c>
      <c r="M7" s="0">
        <f>IF(OR(A7="",C7="",D7=""),"",IF(SUMPRODUCT(($A$2:$A$201=A7)*($C$2:$C$201&lt;D7)*($D$2:$D$201&gt;C7))&gt;1,"ÜBERSCHNEIDUNG",""))</f>
        <v/>
      </c>
      <c r="N7" s="0">
        <f>IF(OR(C7="",D7=""),0,MAX(0,MIN(D7,DATE(YEAR('Planung'!$B$1),MONTH('Planung'!$B$1)+1,1))-MAX(C7,'Planung'!$B$1)))</f>
        <v/>
      </c>
      <c r="O7" s="2">
        <f>IF(OR(I7="",I7=0,F7=""),0,F7*N7/I7)</f>
        <v/>
      </c>
      <c r="P7" s="2">
        <f>IF(OR(I7="",I7=0,J7=""),0,J7*N7/I7)</f>
        <v/>
      </c>
    </row>
    <row r="8">
      <c r="I8" s="0">
        <f>IF(OR(C8="",D8=""),"",MAX(0,D8-C8))</f>
        <v/>
      </c>
      <c r="J8" s="2">
        <f>IF(OR(F8="",G8=""),"",F8*G8)</f>
        <v/>
      </c>
      <c r="K8" s="2">
        <f>IF(F8="","",F8-IF(J8="",0,J8))</f>
        <v/>
      </c>
      <c r="L8" s="2">
        <f>IF(F8="","",F8-IF(H8="",0,H8))</f>
        <v/>
      </c>
      <c r="M8" s="0">
        <f>IF(OR(A8="",C8="",D8=""),"",IF(SUMPRODUCT(($A$2:$A$201=A8)*($C$2:$C$201&lt;D8)*($D$2:$D$201&gt;C8))&gt;1,"ÜBERSCHNEIDUNG",""))</f>
        <v/>
      </c>
      <c r="N8" s="0">
        <f>IF(OR(C8="",D8=""),0,MAX(0,MIN(D8,DATE(YEAR('Planung'!$B$1),MONTH('Planung'!$B$1)+1,1))-MAX(C8,'Planung'!$B$1)))</f>
        <v/>
      </c>
      <c r="O8" s="2">
        <f>IF(OR(I8="",I8=0,F8=""),0,F8*N8/I8)</f>
        <v/>
      </c>
      <c r="P8" s="2">
        <f>IF(OR(I8="",I8=0,J8=""),0,J8*N8/I8)</f>
        <v/>
      </c>
    </row>
    <row r="9">
      <c r="I9" s="0">
        <f>IF(OR(C9="",D9=""),"",MAX(0,D9-C9))</f>
        <v/>
      </c>
      <c r="J9" s="2">
        <f>IF(OR(F9="",G9=""),"",F9*G9)</f>
        <v/>
      </c>
      <c r="K9" s="2">
        <f>IF(F9="","",F9-IF(J9="",0,J9))</f>
        <v/>
      </c>
      <c r="L9" s="2">
        <f>IF(F9="","",F9-IF(H9="",0,H9))</f>
        <v/>
      </c>
      <c r="M9" s="0">
        <f>IF(OR(A9="",C9="",D9=""),"",IF(SUMPRODUCT(($A$2:$A$201=A9)*($C$2:$C$201&lt;D9)*($D$2:$D$201&gt;C9))&gt;1,"ÜBERSCHNEIDUNG",""))</f>
        <v/>
      </c>
      <c r="N9" s="0">
        <f>IF(OR(C9="",D9=""),0,MAX(0,MIN(D9,DATE(YEAR('Planung'!$B$1),MONTH('Planung'!$B$1)+1,1))-MAX(C9,'Planung'!$B$1)))</f>
        <v/>
      </c>
      <c r="O9" s="2">
        <f>IF(OR(I9="",I9=0,F9=""),0,F9*N9/I9)</f>
        <v/>
      </c>
      <c r="P9" s="2">
        <f>IF(OR(I9="",I9=0,J9=""),0,J9*N9/I9)</f>
        <v/>
      </c>
    </row>
    <row r="10">
      <c r="I10" s="0">
        <f>IF(OR(C10="",D10=""),"",MAX(0,D10-C10))</f>
        <v/>
      </c>
      <c r="J10" s="2">
        <f>IF(OR(F10="",G10=""),"",F10*G10)</f>
        <v/>
      </c>
      <c r="K10" s="2">
        <f>IF(F10="","",F10-IF(J10="",0,J10))</f>
        <v/>
      </c>
      <c r="L10" s="2">
        <f>IF(F10="","",F10-IF(H10="",0,H10))</f>
        <v/>
      </c>
      <c r="M10" s="0">
        <f>IF(OR(A10="",C10="",D10=""),"",IF(SUMPRODUCT(($A$2:$A$201=A10)*($C$2:$C$201&lt;D10)*($D$2:$D$201&gt;C10))&gt;1,"ÜBERSCHNEIDUNG",""))</f>
        <v/>
      </c>
      <c r="N10" s="0">
        <f>IF(OR(C10="",D10=""),0,MAX(0,MIN(D10,DATE(YEAR('Planung'!$B$1),MONTH('Planung'!$B$1)+1,1))-MAX(C10,'Planung'!$B$1)))</f>
        <v/>
      </c>
      <c r="O10" s="2">
        <f>IF(OR(I10="",I10=0,F10=""),0,F10*N10/I10)</f>
        <v/>
      </c>
      <c r="P10" s="2">
        <f>IF(OR(I10="",I10=0,J10=""),0,J10*N10/I10)</f>
        <v/>
      </c>
    </row>
    <row r="11">
      <c r="I11" s="0">
        <f>IF(OR(C11="",D11=""),"",MAX(0,D11-C11))</f>
        <v/>
      </c>
      <c r="J11" s="2">
        <f>IF(OR(F11="",G11=""),"",F11*G11)</f>
        <v/>
      </c>
      <c r="K11" s="2">
        <f>IF(F11="","",F11-IF(J11="",0,J11))</f>
        <v/>
      </c>
      <c r="L11" s="2">
        <f>IF(F11="","",F11-IF(H11="",0,H11))</f>
        <v/>
      </c>
      <c r="M11" s="0">
        <f>IF(OR(A11="",C11="",D11=""),"",IF(SUMPRODUCT(($A$2:$A$201=A11)*($C$2:$C$201&lt;D11)*($D$2:$D$201&gt;C11))&gt;1,"ÜBERSCHNEIDUNG",""))</f>
        <v/>
      </c>
      <c r="N11" s="0">
        <f>IF(OR(C11="",D11=""),0,MAX(0,MIN(D11,DATE(YEAR('Planung'!$B$1),MONTH('Planung'!$B$1)+1,1))-MAX(C11,'Planung'!$B$1)))</f>
        <v/>
      </c>
      <c r="O11" s="2">
        <f>IF(OR(I11="",I11=0,F11=""),0,F11*N11/I11)</f>
        <v/>
      </c>
      <c r="P11" s="2">
        <f>IF(OR(I11="",I11=0,J11=""),0,J11*N11/I11)</f>
        <v/>
      </c>
    </row>
    <row r="12">
      <c r="I12" s="0">
        <f>IF(OR(C12="",D12=""),"",MAX(0,D12-C12))</f>
        <v/>
      </c>
      <c r="J12" s="2">
        <f>IF(OR(F12="",G12=""),"",F12*G12)</f>
        <v/>
      </c>
      <c r="K12" s="2">
        <f>IF(F12="","",F12-IF(J12="",0,J12))</f>
        <v/>
      </c>
      <c r="L12" s="2">
        <f>IF(F12="","",F12-IF(H12="",0,H12))</f>
        <v/>
      </c>
      <c r="M12" s="0">
        <f>IF(OR(A12="",C12="",D12=""),"",IF(SUMPRODUCT(($A$2:$A$201=A12)*($C$2:$C$201&lt;D12)*($D$2:$D$201&gt;C12))&gt;1,"ÜBERSCHNEIDUNG",""))</f>
        <v/>
      </c>
      <c r="N12" s="0">
        <f>IF(OR(C12="",D12=""),0,MAX(0,MIN(D12,DATE(YEAR('Planung'!$B$1),MONTH('Planung'!$B$1)+1,1))-MAX(C12,'Planung'!$B$1)))</f>
        <v/>
      </c>
      <c r="O12" s="2">
        <f>IF(OR(I12="",I12=0,F12=""),0,F12*N12/I12)</f>
        <v/>
      </c>
      <c r="P12" s="2">
        <f>IF(OR(I12="",I12=0,J12=""),0,J12*N12/I12)</f>
        <v/>
      </c>
    </row>
    <row r="13">
      <c r="I13" s="0">
        <f>IF(OR(C13="",D13=""),"",MAX(0,D13-C13))</f>
        <v/>
      </c>
      <c r="J13" s="2">
        <f>IF(OR(F13="",G13=""),"",F13*G13)</f>
        <v/>
      </c>
      <c r="K13" s="2">
        <f>IF(F13="","",F13-IF(J13="",0,J13))</f>
        <v/>
      </c>
      <c r="L13" s="2">
        <f>IF(F13="","",F13-IF(H13="",0,H13))</f>
        <v/>
      </c>
      <c r="M13" s="0">
        <f>IF(OR(A13="",C13="",D13=""),"",IF(SUMPRODUCT(($A$2:$A$201=A13)*($C$2:$C$201&lt;D13)*($D$2:$D$201&gt;C13))&gt;1,"ÜBERSCHNEIDUNG",""))</f>
        <v/>
      </c>
      <c r="N13" s="0">
        <f>IF(OR(C13="",D13=""),0,MAX(0,MIN(D13,DATE(YEAR('Planung'!$B$1),MONTH('Planung'!$B$1)+1,1))-MAX(C13,'Planung'!$B$1)))</f>
        <v/>
      </c>
      <c r="O13" s="2">
        <f>IF(OR(I13="",I13=0,F13=""),0,F13*N13/I13)</f>
        <v/>
      </c>
      <c r="P13" s="2">
        <f>IF(OR(I13="",I13=0,J13=""),0,J13*N13/I13)</f>
        <v/>
      </c>
    </row>
    <row r="14">
      <c r="I14" s="0">
        <f>IF(OR(C14="",D14=""),"",MAX(0,D14-C14))</f>
        <v/>
      </c>
      <c r="J14" s="2">
        <f>IF(OR(F14="",G14=""),"",F14*G14)</f>
        <v/>
      </c>
      <c r="K14" s="2">
        <f>IF(F14="","",F14-IF(J14="",0,J14))</f>
        <v/>
      </c>
      <c r="L14" s="2">
        <f>IF(F14="","",F14-IF(H14="",0,H14))</f>
        <v/>
      </c>
      <c r="M14" s="0">
        <f>IF(OR(A14="",C14="",D14=""),"",IF(SUMPRODUCT(($A$2:$A$201=A14)*($C$2:$C$201&lt;D14)*($D$2:$D$201&gt;C14))&gt;1,"ÜBERSCHNEIDUNG",""))</f>
        <v/>
      </c>
      <c r="N14" s="0">
        <f>IF(OR(C14="",D14=""),0,MAX(0,MIN(D14,DATE(YEAR('Planung'!$B$1),MONTH('Planung'!$B$1)+1,1))-MAX(C14,'Planung'!$B$1)))</f>
        <v/>
      </c>
      <c r="O14" s="2">
        <f>IF(OR(I14="",I14=0,F14=""),0,F14*N14/I14)</f>
        <v/>
      </c>
      <c r="P14" s="2">
        <f>IF(OR(I14="",I14=0,J14=""),0,J14*N14/I14)</f>
        <v/>
      </c>
    </row>
    <row r="15">
      <c r="I15" s="0">
        <f>IF(OR(C15="",D15=""),"",MAX(0,D15-C15))</f>
        <v/>
      </c>
      <c r="J15" s="2">
        <f>IF(OR(F15="",G15=""),"",F15*G15)</f>
        <v/>
      </c>
      <c r="K15" s="2">
        <f>IF(F15="","",F15-IF(J15="",0,J15))</f>
        <v/>
      </c>
      <c r="L15" s="2">
        <f>IF(F15="","",F15-IF(H15="",0,H15))</f>
        <v/>
      </c>
      <c r="M15" s="0">
        <f>IF(OR(A15="",C15="",D15=""),"",IF(SUMPRODUCT(($A$2:$A$201=A15)*($C$2:$C$201&lt;D15)*($D$2:$D$201&gt;C15))&gt;1,"ÜBERSCHNEIDUNG",""))</f>
        <v/>
      </c>
      <c r="N15" s="0">
        <f>IF(OR(C15="",D15=""),0,MAX(0,MIN(D15,DATE(YEAR('Planung'!$B$1),MONTH('Planung'!$B$1)+1,1))-MAX(C15,'Planung'!$B$1)))</f>
        <v/>
      </c>
      <c r="O15" s="2">
        <f>IF(OR(I15="",I15=0,F15=""),0,F15*N15/I15)</f>
        <v/>
      </c>
      <c r="P15" s="2">
        <f>IF(OR(I15="",I15=0,J15=""),0,J15*N15/I15)</f>
        <v/>
      </c>
    </row>
    <row r="16">
      <c r="I16" s="0">
        <f>IF(OR(C16="",D16=""),"",MAX(0,D16-C16))</f>
        <v/>
      </c>
      <c r="J16" s="2">
        <f>IF(OR(F16="",G16=""),"",F16*G16)</f>
        <v/>
      </c>
      <c r="K16" s="2">
        <f>IF(F16="","",F16-IF(J16="",0,J16))</f>
        <v/>
      </c>
      <c r="L16" s="2">
        <f>IF(F16="","",F16-IF(H16="",0,H16))</f>
        <v/>
      </c>
      <c r="M16" s="0">
        <f>IF(OR(A16="",C16="",D16=""),"",IF(SUMPRODUCT(($A$2:$A$201=A16)*($C$2:$C$201&lt;D16)*($D$2:$D$201&gt;C16))&gt;1,"ÜBERSCHNEIDUNG",""))</f>
        <v/>
      </c>
      <c r="N16" s="0">
        <f>IF(OR(C16="",D16=""),0,MAX(0,MIN(D16,DATE(YEAR('Planung'!$B$1),MONTH('Planung'!$B$1)+1,1))-MAX(C16,'Planung'!$B$1)))</f>
        <v/>
      </c>
      <c r="O16" s="2">
        <f>IF(OR(I16="",I16=0,F16=""),0,F16*N16/I16)</f>
        <v/>
      </c>
      <c r="P16" s="2">
        <f>IF(OR(I16="",I16=0,J16=""),0,J16*N16/I16)</f>
        <v/>
      </c>
    </row>
    <row r="17">
      <c r="I17" s="0">
        <f>IF(OR(C17="",D17=""),"",MAX(0,D17-C17))</f>
        <v/>
      </c>
      <c r="J17" s="2">
        <f>IF(OR(F17="",G17=""),"",F17*G17)</f>
        <v/>
      </c>
      <c r="K17" s="2">
        <f>IF(F17="","",F17-IF(J17="",0,J17))</f>
        <v/>
      </c>
      <c r="L17" s="2">
        <f>IF(F17="","",F17-IF(H17="",0,H17))</f>
        <v/>
      </c>
      <c r="M17" s="0">
        <f>IF(OR(A17="",C17="",D17=""),"",IF(SUMPRODUCT(($A$2:$A$201=A17)*($C$2:$C$201&lt;D17)*($D$2:$D$201&gt;C17))&gt;1,"ÜBERSCHNEIDUNG",""))</f>
        <v/>
      </c>
      <c r="N17" s="0">
        <f>IF(OR(C17="",D17=""),0,MAX(0,MIN(D17,DATE(YEAR('Planung'!$B$1),MONTH('Planung'!$B$1)+1,1))-MAX(C17,'Planung'!$B$1)))</f>
        <v/>
      </c>
      <c r="O17" s="2">
        <f>IF(OR(I17="",I17=0,F17=""),0,F17*N17/I17)</f>
        <v/>
      </c>
      <c r="P17" s="2">
        <f>IF(OR(I17="",I17=0,J17=""),0,J17*N17/I17)</f>
        <v/>
      </c>
    </row>
    <row r="18">
      <c r="I18" s="0">
        <f>IF(OR(C18="",D18=""),"",MAX(0,D18-C18))</f>
        <v/>
      </c>
      <c r="J18" s="2">
        <f>IF(OR(F18="",G18=""),"",F18*G18)</f>
        <v/>
      </c>
      <c r="K18" s="2">
        <f>IF(F18="","",F18-IF(J18="",0,J18))</f>
        <v/>
      </c>
      <c r="L18" s="2">
        <f>IF(F18="","",F18-IF(H18="",0,H18))</f>
        <v/>
      </c>
      <c r="M18" s="0">
        <f>IF(OR(A18="",C18="",D18=""),"",IF(SUMPRODUCT(($A$2:$A$201=A18)*($C$2:$C$201&lt;D18)*($D$2:$D$201&gt;C18))&gt;1,"ÜBERSCHNEIDUNG",""))</f>
        <v/>
      </c>
      <c r="N18" s="0">
        <f>IF(OR(C18="",D18=""),0,MAX(0,MIN(D18,DATE(YEAR('Planung'!$B$1),MONTH('Planung'!$B$1)+1,1))-MAX(C18,'Planung'!$B$1)))</f>
        <v/>
      </c>
      <c r="O18" s="2">
        <f>IF(OR(I18="",I18=0,F18=""),0,F18*N18/I18)</f>
        <v/>
      </c>
      <c r="P18" s="2">
        <f>IF(OR(I18="",I18=0,J18=""),0,J18*N18/I18)</f>
        <v/>
      </c>
    </row>
    <row r="19">
      <c r="I19" s="0">
        <f>IF(OR(C19="",D19=""),"",MAX(0,D19-C19))</f>
        <v/>
      </c>
      <c r="J19" s="2">
        <f>IF(OR(F19="",G19=""),"",F19*G19)</f>
        <v/>
      </c>
      <c r="K19" s="2">
        <f>IF(F19="","",F19-IF(J19="",0,J19))</f>
        <v/>
      </c>
      <c r="L19" s="2">
        <f>IF(F19="","",F19-IF(H19="",0,H19))</f>
        <v/>
      </c>
      <c r="M19" s="0">
        <f>IF(OR(A19="",C19="",D19=""),"",IF(SUMPRODUCT(($A$2:$A$201=A19)*($C$2:$C$201&lt;D19)*($D$2:$D$201&gt;C19))&gt;1,"ÜBERSCHNEIDUNG",""))</f>
        <v/>
      </c>
      <c r="N19" s="0">
        <f>IF(OR(C19="",D19=""),0,MAX(0,MIN(D19,DATE(YEAR('Planung'!$B$1),MONTH('Planung'!$B$1)+1,1))-MAX(C19,'Planung'!$B$1)))</f>
        <v/>
      </c>
      <c r="O19" s="2">
        <f>IF(OR(I19="",I19=0,F19=""),0,F19*N19/I19)</f>
        <v/>
      </c>
      <c r="P19" s="2">
        <f>IF(OR(I19="",I19=0,J19=""),0,J19*N19/I19)</f>
        <v/>
      </c>
    </row>
    <row r="20">
      <c r="I20" s="0">
        <f>IF(OR(C20="",D20=""),"",MAX(0,D20-C20))</f>
        <v/>
      </c>
      <c r="J20" s="2">
        <f>IF(OR(F20="",G20=""),"",F20*G20)</f>
        <v/>
      </c>
      <c r="K20" s="2">
        <f>IF(F20="","",F20-IF(J20="",0,J20))</f>
        <v/>
      </c>
      <c r="L20" s="2">
        <f>IF(F20="","",F20-IF(H20="",0,H20))</f>
        <v/>
      </c>
      <c r="M20" s="0">
        <f>IF(OR(A20="",C20="",D20=""),"",IF(SUMPRODUCT(($A$2:$A$201=A20)*($C$2:$C$201&lt;D20)*($D$2:$D$201&gt;C20))&gt;1,"ÜBERSCHNEIDUNG",""))</f>
        <v/>
      </c>
      <c r="N20" s="0">
        <f>IF(OR(C20="",D20=""),0,MAX(0,MIN(D20,DATE(YEAR('Planung'!$B$1),MONTH('Planung'!$B$1)+1,1))-MAX(C20,'Planung'!$B$1)))</f>
        <v/>
      </c>
      <c r="O20" s="2">
        <f>IF(OR(I20="",I20=0,F20=""),0,F20*N20/I20)</f>
        <v/>
      </c>
      <c r="P20" s="2">
        <f>IF(OR(I20="",I20=0,J20=""),0,J20*N20/I20)</f>
        <v/>
      </c>
    </row>
    <row r="21">
      <c r="I21" s="0">
        <f>IF(OR(C21="",D21=""),"",MAX(0,D21-C21))</f>
        <v/>
      </c>
      <c r="J21" s="2">
        <f>IF(OR(F21="",G21=""),"",F21*G21)</f>
        <v/>
      </c>
      <c r="K21" s="2">
        <f>IF(F21="","",F21-IF(J21="",0,J21))</f>
        <v/>
      </c>
      <c r="L21" s="2">
        <f>IF(F21="","",F21-IF(H21="",0,H21))</f>
        <v/>
      </c>
      <c r="M21" s="0">
        <f>IF(OR(A21="",C21="",D21=""),"",IF(SUMPRODUCT(($A$2:$A$201=A21)*($C$2:$C$201&lt;D21)*($D$2:$D$201&gt;C21))&gt;1,"ÜBERSCHNEIDUNG",""))</f>
        <v/>
      </c>
      <c r="N21" s="0">
        <f>IF(OR(C21="",D21=""),0,MAX(0,MIN(D21,DATE(YEAR('Planung'!$B$1),MONTH('Planung'!$B$1)+1,1))-MAX(C21,'Planung'!$B$1)))</f>
        <v/>
      </c>
      <c r="O21" s="2">
        <f>IF(OR(I21="",I21=0,F21=""),0,F21*N21/I21)</f>
        <v/>
      </c>
      <c r="P21" s="2">
        <f>IF(OR(I21="",I21=0,J21=""),0,J21*N21/I21)</f>
        <v/>
      </c>
    </row>
    <row r="22">
      <c r="I22" s="0">
        <f>IF(OR(C22="",D22=""),"",MAX(0,D22-C22))</f>
        <v/>
      </c>
      <c r="J22" s="2">
        <f>IF(OR(F22="",G22=""),"",F22*G22)</f>
        <v/>
      </c>
      <c r="K22" s="2">
        <f>IF(F22="","",F22-IF(J22="",0,J22))</f>
        <v/>
      </c>
      <c r="L22" s="2">
        <f>IF(F22="","",F22-IF(H22="",0,H22))</f>
        <v/>
      </c>
      <c r="M22" s="0">
        <f>IF(OR(A22="",C22="",D22=""),"",IF(SUMPRODUCT(($A$2:$A$201=A22)*($C$2:$C$201&lt;D22)*($D$2:$D$201&gt;C22))&gt;1,"ÜBERSCHNEIDUNG",""))</f>
        <v/>
      </c>
      <c r="N22" s="0">
        <f>IF(OR(C22="",D22=""),0,MAX(0,MIN(D22,DATE(YEAR('Planung'!$B$1),MONTH('Planung'!$B$1)+1,1))-MAX(C22,'Planung'!$B$1)))</f>
        <v/>
      </c>
      <c r="O22" s="2">
        <f>IF(OR(I22="",I22=0,F22=""),0,F22*N22/I22)</f>
        <v/>
      </c>
      <c r="P22" s="2">
        <f>IF(OR(I22="",I22=0,J22=""),0,J22*N22/I22)</f>
        <v/>
      </c>
    </row>
    <row r="23">
      <c r="I23" s="0">
        <f>IF(OR(C23="",D23=""),"",MAX(0,D23-C23))</f>
        <v/>
      </c>
      <c r="J23" s="2">
        <f>IF(OR(F23="",G23=""),"",F23*G23)</f>
        <v/>
      </c>
      <c r="K23" s="2">
        <f>IF(F23="","",F23-IF(J23="",0,J23))</f>
        <v/>
      </c>
      <c r="L23" s="2">
        <f>IF(F23="","",F23-IF(H23="",0,H23))</f>
        <v/>
      </c>
      <c r="M23" s="0">
        <f>IF(OR(A23="",C23="",D23=""),"",IF(SUMPRODUCT(($A$2:$A$201=A23)*($C$2:$C$201&lt;D23)*($D$2:$D$201&gt;C23))&gt;1,"ÜBERSCHNEIDUNG",""))</f>
        <v/>
      </c>
      <c r="N23" s="0">
        <f>IF(OR(C23="",D23=""),0,MAX(0,MIN(D23,DATE(YEAR('Planung'!$B$1),MONTH('Planung'!$B$1)+1,1))-MAX(C23,'Planung'!$B$1)))</f>
        <v/>
      </c>
      <c r="O23" s="2">
        <f>IF(OR(I23="",I23=0,F23=""),0,F23*N23/I23)</f>
        <v/>
      </c>
      <c r="P23" s="2">
        <f>IF(OR(I23="",I23=0,J23=""),0,J23*N23/I23)</f>
        <v/>
      </c>
    </row>
    <row r="24">
      <c r="I24" s="0">
        <f>IF(OR(C24="",D24=""),"",MAX(0,D24-C24))</f>
        <v/>
      </c>
      <c r="J24" s="2">
        <f>IF(OR(F24="",G24=""),"",F24*G24)</f>
        <v/>
      </c>
      <c r="K24" s="2">
        <f>IF(F24="","",F24-IF(J24="",0,J24))</f>
        <v/>
      </c>
      <c r="L24" s="2">
        <f>IF(F24="","",F24-IF(H24="",0,H24))</f>
        <v/>
      </c>
      <c r="M24" s="0">
        <f>IF(OR(A24="",C24="",D24=""),"",IF(SUMPRODUCT(($A$2:$A$201=A24)*($C$2:$C$201&lt;D24)*($D$2:$D$201&gt;C24))&gt;1,"ÜBERSCHNEIDUNG",""))</f>
        <v/>
      </c>
      <c r="N24" s="0">
        <f>IF(OR(C24="",D24=""),0,MAX(0,MIN(D24,DATE(YEAR('Planung'!$B$1),MONTH('Planung'!$B$1)+1,1))-MAX(C24,'Planung'!$B$1)))</f>
        <v/>
      </c>
      <c r="O24" s="2">
        <f>IF(OR(I24="",I24=0,F24=""),0,F24*N24/I24)</f>
        <v/>
      </c>
      <c r="P24" s="2">
        <f>IF(OR(I24="",I24=0,J24=""),0,J24*N24/I24)</f>
        <v/>
      </c>
    </row>
    <row r="25">
      <c r="I25" s="0">
        <f>IF(OR(C25="",D25=""),"",MAX(0,D25-C25))</f>
        <v/>
      </c>
      <c r="J25" s="2">
        <f>IF(OR(F25="",G25=""),"",F25*G25)</f>
        <v/>
      </c>
      <c r="K25" s="2">
        <f>IF(F25="","",F25-IF(J25="",0,J25))</f>
        <v/>
      </c>
      <c r="L25" s="2">
        <f>IF(F25="","",F25-IF(H25="",0,H25))</f>
        <v/>
      </c>
      <c r="M25" s="0">
        <f>IF(OR(A25="",C25="",D25=""),"",IF(SUMPRODUCT(($A$2:$A$201=A25)*($C$2:$C$201&lt;D25)*($D$2:$D$201&gt;C25))&gt;1,"ÜBERSCHNEIDUNG",""))</f>
        <v/>
      </c>
      <c r="N25" s="0">
        <f>IF(OR(C25="",D25=""),0,MAX(0,MIN(D25,DATE(YEAR('Planung'!$B$1),MONTH('Planung'!$B$1)+1,1))-MAX(C25,'Planung'!$B$1)))</f>
        <v/>
      </c>
      <c r="O25" s="2">
        <f>IF(OR(I25="",I25=0,F25=""),0,F25*N25/I25)</f>
        <v/>
      </c>
      <c r="P25" s="2">
        <f>IF(OR(I25="",I25=0,J25=""),0,J25*N25/I25)</f>
        <v/>
      </c>
    </row>
    <row r="26">
      <c r="I26" s="0">
        <f>IF(OR(C26="",D26=""),"",MAX(0,D26-C26))</f>
        <v/>
      </c>
      <c r="J26" s="2">
        <f>IF(OR(F26="",G26=""),"",F26*G26)</f>
        <v/>
      </c>
      <c r="K26" s="2">
        <f>IF(F26="","",F26-IF(J26="",0,J26))</f>
        <v/>
      </c>
      <c r="L26" s="2">
        <f>IF(F26="","",F26-IF(H26="",0,H26))</f>
        <v/>
      </c>
      <c r="M26" s="0">
        <f>IF(OR(A26="",C26="",D26=""),"",IF(SUMPRODUCT(($A$2:$A$201=A26)*($C$2:$C$201&lt;D26)*($D$2:$D$201&gt;C26))&gt;1,"ÜBERSCHNEIDUNG",""))</f>
        <v/>
      </c>
      <c r="N26" s="0">
        <f>IF(OR(C26="",D26=""),0,MAX(0,MIN(D26,DATE(YEAR('Planung'!$B$1),MONTH('Planung'!$B$1)+1,1))-MAX(C26,'Planung'!$B$1)))</f>
        <v/>
      </c>
      <c r="O26" s="2">
        <f>IF(OR(I26="",I26=0,F26=""),0,F26*N26/I26)</f>
        <v/>
      </c>
      <c r="P26" s="2">
        <f>IF(OR(I26="",I26=0,J26=""),0,J26*N26/I26)</f>
        <v/>
      </c>
    </row>
    <row r="27">
      <c r="I27" s="0">
        <f>IF(OR(C27="",D27=""),"",MAX(0,D27-C27))</f>
        <v/>
      </c>
      <c r="J27" s="2">
        <f>IF(OR(F27="",G27=""),"",F27*G27)</f>
        <v/>
      </c>
      <c r="K27" s="2">
        <f>IF(F27="","",F27-IF(J27="",0,J27))</f>
        <v/>
      </c>
      <c r="L27" s="2">
        <f>IF(F27="","",F27-IF(H27="",0,H27))</f>
        <v/>
      </c>
      <c r="M27" s="0">
        <f>IF(OR(A27="",C27="",D27=""),"",IF(SUMPRODUCT(($A$2:$A$201=A27)*($C$2:$C$201&lt;D27)*($D$2:$D$201&gt;C27))&gt;1,"ÜBERSCHNEIDUNG",""))</f>
        <v/>
      </c>
      <c r="N27" s="0">
        <f>IF(OR(C27="",D27=""),0,MAX(0,MIN(D27,DATE(YEAR('Planung'!$B$1),MONTH('Planung'!$B$1)+1,1))-MAX(C27,'Planung'!$B$1)))</f>
        <v/>
      </c>
      <c r="O27" s="2">
        <f>IF(OR(I27="",I27=0,F27=""),0,F27*N27/I27)</f>
        <v/>
      </c>
      <c r="P27" s="2">
        <f>IF(OR(I27="",I27=0,J27=""),0,J27*N27/I27)</f>
        <v/>
      </c>
    </row>
    <row r="28">
      <c r="I28" s="0">
        <f>IF(OR(C28="",D28=""),"",MAX(0,D28-C28))</f>
        <v/>
      </c>
      <c r="J28" s="2">
        <f>IF(OR(F28="",G28=""),"",F28*G28)</f>
        <v/>
      </c>
      <c r="K28" s="2">
        <f>IF(F28="","",F28-IF(J28="",0,J28))</f>
        <v/>
      </c>
      <c r="L28" s="2">
        <f>IF(F28="","",F28-IF(H28="",0,H28))</f>
        <v/>
      </c>
      <c r="M28" s="0">
        <f>IF(OR(A28="",C28="",D28=""),"",IF(SUMPRODUCT(($A$2:$A$201=A28)*($C$2:$C$201&lt;D28)*($D$2:$D$201&gt;C28))&gt;1,"ÜBERSCHNEIDUNG",""))</f>
        <v/>
      </c>
      <c r="N28" s="0">
        <f>IF(OR(C28="",D28=""),0,MAX(0,MIN(D28,DATE(YEAR('Planung'!$B$1),MONTH('Planung'!$B$1)+1,1))-MAX(C28,'Planung'!$B$1)))</f>
        <v/>
      </c>
      <c r="O28" s="2">
        <f>IF(OR(I28="",I28=0,F28=""),0,F28*N28/I28)</f>
        <v/>
      </c>
      <c r="P28" s="2">
        <f>IF(OR(I28="",I28=0,J28=""),0,J28*N28/I28)</f>
        <v/>
      </c>
    </row>
    <row r="29">
      <c r="I29" s="0">
        <f>IF(OR(C29="",D29=""),"",MAX(0,D29-C29))</f>
        <v/>
      </c>
      <c r="J29" s="2">
        <f>IF(OR(F29="",G29=""),"",F29*G29)</f>
        <v/>
      </c>
      <c r="K29" s="2">
        <f>IF(F29="","",F29-IF(J29="",0,J29))</f>
        <v/>
      </c>
      <c r="L29" s="2">
        <f>IF(F29="","",F29-IF(H29="",0,H29))</f>
        <v/>
      </c>
      <c r="M29" s="0">
        <f>IF(OR(A29="",C29="",D29=""),"",IF(SUMPRODUCT(($A$2:$A$201=A29)*($C$2:$C$201&lt;D29)*($D$2:$D$201&gt;C29))&gt;1,"ÜBERSCHNEIDUNG",""))</f>
        <v/>
      </c>
      <c r="N29" s="0">
        <f>IF(OR(C29="",D29=""),0,MAX(0,MIN(D29,DATE(YEAR('Planung'!$B$1),MONTH('Planung'!$B$1)+1,1))-MAX(C29,'Planung'!$B$1)))</f>
        <v/>
      </c>
      <c r="O29" s="2">
        <f>IF(OR(I29="",I29=0,F29=""),0,F29*N29/I29)</f>
        <v/>
      </c>
      <c r="P29" s="2">
        <f>IF(OR(I29="",I29=0,J29=""),0,J29*N29/I29)</f>
        <v/>
      </c>
    </row>
    <row r="30">
      <c r="I30" s="0">
        <f>IF(OR(C30="",D30=""),"",MAX(0,D30-C30))</f>
        <v/>
      </c>
      <c r="J30" s="2">
        <f>IF(OR(F30="",G30=""),"",F30*G30)</f>
        <v/>
      </c>
      <c r="K30" s="2">
        <f>IF(F30="","",F30-IF(J30="",0,J30))</f>
        <v/>
      </c>
      <c r="L30" s="2">
        <f>IF(F30="","",F30-IF(H30="",0,H30))</f>
        <v/>
      </c>
      <c r="M30" s="0">
        <f>IF(OR(A30="",C30="",D30=""),"",IF(SUMPRODUCT(($A$2:$A$201=A30)*($C$2:$C$201&lt;D30)*($D$2:$D$201&gt;C30))&gt;1,"ÜBERSCHNEIDUNG",""))</f>
        <v/>
      </c>
      <c r="N30" s="0">
        <f>IF(OR(C30="",D30=""),0,MAX(0,MIN(D30,DATE(YEAR('Planung'!$B$1),MONTH('Planung'!$B$1)+1,1))-MAX(C30,'Planung'!$B$1)))</f>
        <v/>
      </c>
      <c r="O30" s="2">
        <f>IF(OR(I30="",I30=0,F30=""),0,F30*N30/I30)</f>
        <v/>
      </c>
      <c r="P30" s="2">
        <f>IF(OR(I30="",I30=0,J30=""),0,J30*N30/I30)</f>
        <v/>
      </c>
    </row>
    <row r="31">
      <c r="I31" s="0">
        <f>IF(OR(C31="",D31=""),"",MAX(0,D31-C31))</f>
        <v/>
      </c>
      <c r="J31" s="2">
        <f>IF(OR(F31="",G31=""),"",F31*G31)</f>
        <v/>
      </c>
      <c r="K31" s="2">
        <f>IF(F31="","",F31-IF(J31="",0,J31))</f>
        <v/>
      </c>
      <c r="L31" s="2">
        <f>IF(F31="","",F31-IF(H31="",0,H31))</f>
        <v/>
      </c>
      <c r="M31" s="0">
        <f>IF(OR(A31="",C31="",D31=""),"",IF(SUMPRODUCT(($A$2:$A$201=A31)*($C$2:$C$201&lt;D31)*($D$2:$D$201&gt;C31))&gt;1,"ÜBERSCHNEIDUNG",""))</f>
        <v/>
      </c>
      <c r="N31" s="0">
        <f>IF(OR(C31="",D31=""),0,MAX(0,MIN(D31,DATE(YEAR('Planung'!$B$1),MONTH('Planung'!$B$1)+1,1))-MAX(C31,'Planung'!$B$1)))</f>
        <v/>
      </c>
      <c r="O31" s="2">
        <f>IF(OR(I31="",I31=0,F31=""),0,F31*N31/I31)</f>
        <v/>
      </c>
      <c r="P31" s="2">
        <f>IF(OR(I31="",I31=0,J31=""),0,J31*N31/I31)</f>
        <v/>
      </c>
    </row>
    <row r="32">
      <c r="I32" s="0">
        <f>IF(OR(C32="",D32=""),"",MAX(0,D32-C32))</f>
        <v/>
      </c>
      <c r="J32" s="2">
        <f>IF(OR(F32="",G32=""),"",F32*G32)</f>
        <v/>
      </c>
      <c r="K32" s="2">
        <f>IF(F32="","",F32-IF(J32="",0,J32))</f>
        <v/>
      </c>
      <c r="L32" s="2">
        <f>IF(F32="","",F32-IF(H32="",0,H32))</f>
        <v/>
      </c>
      <c r="M32" s="0">
        <f>IF(OR(A32="",C32="",D32=""),"",IF(SUMPRODUCT(($A$2:$A$201=A32)*($C$2:$C$201&lt;D32)*($D$2:$D$201&gt;C32))&gt;1,"ÜBERSCHNEIDUNG",""))</f>
        <v/>
      </c>
      <c r="N32" s="0">
        <f>IF(OR(C32="",D32=""),0,MAX(0,MIN(D32,DATE(YEAR('Planung'!$B$1),MONTH('Planung'!$B$1)+1,1))-MAX(C32,'Planung'!$B$1)))</f>
        <v/>
      </c>
      <c r="O32" s="2">
        <f>IF(OR(I32="",I32=0,F32=""),0,F32*N32/I32)</f>
        <v/>
      </c>
      <c r="P32" s="2">
        <f>IF(OR(I32="",I32=0,J32=""),0,J32*N32/I32)</f>
        <v/>
      </c>
    </row>
    <row r="33">
      <c r="I33" s="0">
        <f>IF(OR(C33="",D33=""),"",MAX(0,D33-C33))</f>
        <v/>
      </c>
      <c r="J33" s="2">
        <f>IF(OR(F33="",G33=""),"",F33*G33)</f>
        <v/>
      </c>
      <c r="K33" s="2">
        <f>IF(F33="","",F33-IF(J33="",0,J33))</f>
        <v/>
      </c>
      <c r="L33" s="2">
        <f>IF(F33="","",F33-IF(H33="",0,H33))</f>
        <v/>
      </c>
      <c r="M33" s="0">
        <f>IF(OR(A33="",C33="",D33=""),"",IF(SUMPRODUCT(($A$2:$A$201=A33)*($C$2:$C$201&lt;D33)*($D$2:$D$201&gt;C33))&gt;1,"ÜBERSCHNEIDUNG",""))</f>
        <v/>
      </c>
      <c r="N33" s="0">
        <f>IF(OR(C33="",D33=""),0,MAX(0,MIN(D33,DATE(YEAR('Planung'!$B$1),MONTH('Planung'!$B$1)+1,1))-MAX(C33,'Planung'!$B$1)))</f>
        <v/>
      </c>
      <c r="O33" s="2">
        <f>IF(OR(I33="",I33=0,F33=""),0,F33*N33/I33)</f>
        <v/>
      </c>
      <c r="P33" s="2">
        <f>IF(OR(I33="",I33=0,J33=""),0,J33*N33/I33)</f>
        <v/>
      </c>
    </row>
    <row r="34">
      <c r="I34" s="0">
        <f>IF(OR(C34="",D34=""),"",MAX(0,D34-C34))</f>
        <v/>
      </c>
      <c r="J34" s="2">
        <f>IF(OR(F34="",G34=""),"",F34*G34)</f>
        <v/>
      </c>
      <c r="K34" s="2">
        <f>IF(F34="","",F34-IF(J34="",0,J34))</f>
        <v/>
      </c>
      <c r="L34" s="2">
        <f>IF(F34="","",F34-IF(H34="",0,H34))</f>
        <v/>
      </c>
      <c r="M34" s="0">
        <f>IF(OR(A34="",C34="",D34=""),"",IF(SUMPRODUCT(($A$2:$A$201=A34)*($C$2:$C$201&lt;D34)*($D$2:$D$201&gt;C34))&gt;1,"ÜBERSCHNEIDUNG",""))</f>
        <v/>
      </c>
      <c r="N34" s="0">
        <f>IF(OR(C34="",D34=""),0,MAX(0,MIN(D34,DATE(YEAR('Planung'!$B$1),MONTH('Planung'!$B$1)+1,1))-MAX(C34,'Planung'!$B$1)))</f>
        <v/>
      </c>
      <c r="O34" s="2">
        <f>IF(OR(I34="",I34=0,F34=""),0,F34*N34/I34)</f>
        <v/>
      </c>
      <c r="P34" s="2">
        <f>IF(OR(I34="",I34=0,J34=""),0,J34*N34/I34)</f>
        <v/>
      </c>
    </row>
    <row r="35">
      <c r="I35" s="0">
        <f>IF(OR(C35="",D35=""),"",MAX(0,D35-C35))</f>
        <v/>
      </c>
      <c r="J35" s="2">
        <f>IF(OR(F35="",G35=""),"",F35*G35)</f>
        <v/>
      </c>
      <c r="K35" s="2">
        <f>IF(F35="","",F35-IF(J35="",0,J35))</f>
        <v/>
      </c>
      <c r="L35" s="2">
        <f>IF(F35="","",F35-IF(H35="",0,H35))</f>
        <v/>
      </c>
      <c r="M35" s="0">
        <f>IF(OR(A35="",C35="",D35=""),"",IF(SUMPRODUCT(($A$2:$A$201=A35)*($C$2:$C$201&lt;D35)*($D$2:$D$201&gt;C35))&gt;1,"ÜBERSCHNEIDUNG",""))</f>
        <v/>
      </c>
      <c r="N35" s="0">
        <f>IF(OR(C35="",D35=""),0,MAX(0,MIN(D35,DATE(YEAR('Planung'!$B$1),MONTH('Planung'!$B$1)+1,1))-MAX(C35,'Planung'!$B$1)))</f>
        <v/>
      </c>
      <c r="O35" s="2">
        <f>IF(OR(I35="",I35=0,F35=""),0,F35*N35/I35)</f>
        <v/>
      </c>
      <c r="P35" s="2">
        <f>IF(OR(I35="",I35=0,J35=""),0,J35*N35/I35)</f>
        <v/>
      </c>
    </row>
    <row r="36">
      <c r="I36" s="0">
        <f>IF(OR(C36="",D36=""),"",MAX(0,D36-C36))</f>
        <v/>
      </c>
      <c r="J36" s="2">
        <f>IF(OR(F36="",G36=""),"",F36*G36)</f>
        <v/>
      </c>
      <c r="K36" s="2">
        <f>IF(F36="","",F36-IF(J36="",0,J36))</f>
        <v/>
      </c>
      <c r="L36" s="2">
        <f>IF(F36="","",F36-IF(H36="",0,H36))</f>
        <v/>
      </c>
      <c r="M36" s="0">
        <f>IF(OR(A36="",C36="",D36=""),"",IF(SUMPRODUCT(($A$2:$A$201=A36)*($C$2:$C$201&lt;D36)*($D$2:$D$201&gt;C36))&gt;1,"ÜBERSCHNEIDUNG",""))</f>
        <v/>
      </c>
      <c r="N36" s="0">
        <f>IF(OR(C36="",D36=""),0,MAX(0,MIN(D36,DATE(YEAR('Planung'!$B$1),MONTH('Planung'!$B$1)+1,1))-MAX(C36,'Planung'!$B$1)))</f>
        <v/>
      </c>
      <c r="O36" s="2">
        <f>IF(OR(I36="",I36=0,F36=""),0,F36*N36/I36)</f>
        <v/>
      </c>
      <c r="P36" s="2">
        <f>IF(OR(I36="",I36=0,J36=""),0,J36*N36/I36)</f>
        <v/>
      </c>
    </row>
    <row r="37">
      <c r="I37" s="0">
        <f>IF(OR(C37="",D37=""),"",MAX(0,D37-C37))</f>
        <v/>
      </c>
      <c r="J37" s="2">
        <f>IF(OR(F37="",G37=""),"",F37*G37)</f>
        <v/>
      </c>
      <c r="K37" s="2">
        <f>IF(F37="","",F37-IF(J37="",0,J37))</f>
        <v/>
      </c>
      <c r="L37" s="2">
        <f>IF(F37="","",F37-IF(H37="",0,H37))</f>
        <v/>
      </c>
      <c r="M37" s="0">
        <f>IF(OR(A37="",C37="",D37=""),"",IF(SUMPRODUCT(($A$2:$A$201=A37)*($C$2:$C$201&lt;D37)*($D$2:$D$201&gt;C37))&gt;1,"ÜBERSCHNEIDUNG",""))</f>
        <v/>
      </c>
      <c r="N37" s="0">
        <f>IF(OR(C37="",D37=""),0,MAX(0,MIN(D37,DATE(YEAR('Planung'!$B$1),MONTH('Planung'!$B$1)+1,1))-MAX(C37,'Planung'!$B$1)))</f>
        <v/>
      </c>
      <c r="O37" s="2">
        <f>IF(OR(I37="",I37=0,F37=""),0,F37*N37/I37)</f>
        <v/>
      </c>
      <c r="P37" s="2">
        <f>IF(OR(I37="",I37=0,J37=""),0,J37*N37/I37)</f>
        <v/>
      </c>
    </row>
    <row r="38">
      <c r="I38" s="0">
        <f>IF(OR(C38="",D38=""),"",MAX(0,D38-C38))</f>
        <v/>
      </c>
      <c r="J38" s="2">
        <f>IF(OR(F38="",G38=""),"",F38*G38)</f>
        <v/>
      </c>
      <c r="K38" s="2">
        <f>IF(F38="","",F38-IF(J38="",0,J38))</f>
        <v/>
      </c>
      <c r="L38" s="2">
        <f>IF(F38="","",F38-IF(H38="",0,H38))</f>
        <v/>
      </c>
      <c r="M38" s="0">
        <f>IF(OR(A38="",C38="",D38=""),"",IF(SUMPRODUCT(($A$2:$A$201=A38)*($C$2:$C$201&lt;D38)*($D$2:$D$201&gt;C38))&gt;1,"ÜBERSCHNEIDUNG",""))</f>
        <v/>
      </c>
      <c r="N38" s="0">
        <f>IF(OR(C38="",D38=""),0,MAX(0,MIN(D38,DATE(YEAR('Planung'!$B$1),MONTH('Planung'!$B$1)+1,1))-MAX(C38,'Planung'!$B$1)))</f>
        <v/>
      </c>
      <c r="O38" s="2">
        <f>IF(OR(I38="",I38=0,F38=""),0,F38*N38/I38)</f>
        <v/>
      </c>
      <c r="P38" s="2">
        <f>IF(OR(I38="",I38=0,J38=""),0,J38*N38/I38)</f>
        <v/>
      </c>
    </row>
    <row r="39">
      <c r="I39" s="0">
        <f>IF(OR(C39="",D39=""),"",MAX(0,D39-C39))</f>
        <v/>
      </c>
      <c r="J39" s="2">
        <f>IF(OR(F39="",G39=""),"",F39*G39)</f>
        <v/>
      </c>
      <c r="K39" s="2">
        <f>IF(F39="","",F39-IF(J39="",0,J39))</f>
        <v/>
      </c>
      <c r="L39" s="2">
        <f>IF(F39="","",F39-IF(H39="",0,H39))</f>
        <v/>
      </c>
      <c r="M39" s="0">
        <f>IF(OR(A39="",C39="",D39=""),"",IF(SUMPRODUCT(($A$2:$A$201=A39)*($C$2:$C$201&lt;D39)*($D$2:$D$201&gt;C39))&gt;1,"ÜBERSCHNEIDUNG",""))</f>
        <v/>
      </c>
      <c r="N39" s="0">
        <f>IF(OR(C39="",D39=""),0,MAX(0,MIN(D39,DATE(YEAR('Planung'!$B$1),MONTH('Planung'!$B$1)+1,1))-MAX(C39,'Planung'!$B$1)))</f>
        <v/>
      </c>
      <c r="O39" s="2">
        <f>IF(OR(I39="",I39=0,F39=""),0,F39*N39/I39)</f>
        <v/>
      </c>
      <c r="P39" s="2">
        <f>IF(OR(I39="",I39=0,J39=""),0,J39*N39/I39)</f>
        <v/>
      </c>
    </row>
    <row r="40">
      <c r="I40" s="0">
        <f>IF(OR(C40="",D40=""),"",MAX(0,D40-C40))</f>
        <v/>
      </c>
      <c r="J40" s="2">
        <f>IF(OR(F40="",G40=""),"",F40*G40)</f>
        <v/>
      </c>
      <c r="K40" s="2">
        <f>IF(F40="","",F40-IF(J40="",0,J40))</f>
        <v/>
      </c>
      <c r="L40" s="2">
        <f>IF(F40="","",F40-IF(H40="",0,H40))</f>
        <v/>
      </c>
      <c r="M40" s="0">
        <f>IF(OR(A40="",C40="",D40=""),"",IF(SUMPRODUCT(($A$2:$A$201=A40)*($C$2:$C$201&lt;D40)*($D$2:$D$201&gt;C40))&gt;1,"ÜBERSCHNEIDUNG",""))</f>
        <v/>
      </c>
      <c r="N40" s="0">
        <f>IF(OR(C40="",D40=""),0,MAX(0,MIN(D40,DATE(YEAR('Planung'!$B$1),MONTH('Planung'!$B$1)+1,1))-MAX(C40,'Planung'!$B$1)))</f>
        <v/>
      </c>
      <c r="O40" s="2">
        <f>IF(OR(I40="",I40=0,F40=""),0,F40*N40/I40)</f>
        <v/>
      </c>
      <c r="P40" s="2">
        <f>IF(OR(I40="",I40=0,J40=""),0,J40*N40/I40)</f>
        <v/>
      </c>
    </row>
    <row r="41">
      <c r="I41" s="0">
        <f>IF(OR(C41="",D41=""),"",MAX(0,D41-C41))</f>
        <v/>
      </c>
      <c r="J41" s="2">
        <f>IF(OR(F41="",G41=""),"",F41*G41)</f>
        <v/>
      </c>
      <c r="K41" s="2">
        <f>IF(F41="","",F41-IF(J41="",0,J41))</f>
        <v/>
      </c>
      <c r="L41" s="2">
        <f>IF(F41="","",F41-IF(H41="",0,H41))</f>
        <v/>
      </c>
      <c r="M41" s="0">
        <f>IF(OR(A41="",C41="",D41=""),"",IF(SUMPRODUCT(($A$2:$A$201=A41)*($C$2:$C$201&lt;D41)*($D$2:$D$201&gt;C41))&gt;1,"ÜBERSCHNEIDUNG",""))</f>
        <v/>
      </c>
      <c r="N41" s="0">
        <f>IF(OR(C41="",D41=""),0,MAX(0,MIN(D41,DATE(YEAR('Planung'!$B$1),MONTH('Planung'!$B$1)+1,1))-MAX(C41,'Planung'!$B$1)))</f>
        <v/>
      </c>
      <c r="O41" s="2">
        <f>IF(OR(I41="",I41=0,F41=""),0,F41*N41/I41)</f>
        <v/>
      </c>
      <c r="P41" s="2">
        <f>IF(OR(I41="",I41=0,J41=""),0,J41*N41/I41)</f>
        <v/>
      </c>
    </row>
    <row r="42">
      <c r="I42" s="0">
        <f>IF(OR(C42="",D42=""),"",MAX(0,D42-C42))</f>
        <v/>
      </c>
      <c r="J42" s="2">
        <f>IF(OR(F42="",G42=""),"",F42*G42)</f>
        <v/>
      </c>
      <c r="K42" s="2">
        <f>IF(F42="","",F42-IF(J42="",0,J42))</f>
        <v/>
      </c>
      <c r="L42" s="2">
        <f>IF(F42="","",F42-IF(H42="",0,H42))</f>
        <v/>
      </c>
      <c r="M42" s="0">
        <f>IF(OR(A42="",C42="",D42=""),"",IF(SUMPRODUCT(($A$2:$A$201=A42)*($C$2:$C$201&lt;D42)*($D$2:$D$201&gt;C42))&gt;1,"ÜBERSCHNEIDUNG",""))</f>
        <v/>
      </c>
      <c r="N42" s="0">
        <f>IF(OR(C42="",D42=""),0,MAX(0,MIN(D42,DATE(YEAR('Planung'!$B$1),MONTH('Planung'!$B$1)+1,1))-MAX(C42,'Planung'!$B$1)))</f>
        <v/>
      </c>
      <c r="O42" s="2">
        <f>IF(OR(I42="",I42=0,F42=""),0,F42*N42/I42)</f>
        <v/>
      </c>
      <c r="P42" s="2">
        <f>IF(OR(I42="",I42=0,J42=""),0,J42*N42/I42)</f>
        <v/>
      </c>
    </row>
    <row r="43">
      <c r="I43" s="0">
        <f>IF(OR(C43="",D43=""),"",MAX(0,D43-C43))</f>
        <v/>
      </c>
      <c r="J43" s="2">
        <f>IF(OR(F43="",G43=""),"",F43*G43)</f>
        <v/>
      </c>
      <c r="K43" s="2">
        <f>IF(F43="","",F43-IF(J43="",0,J43))</f>
        <v/>
      </c>
      <c r="L43" s="2">
        <f>IF(F43="","",F43-IF(H43="",0,H43))</f>
        <v/>
      </c>
      <c r="M43" s="0">
        <f>IF(OR(A43="",C43="",D43=""),"",IF(SUMPRODUCT(($A$2:$A$201=A43)*($C$2:$C$201&lt;D43)*($D$2:$D$201&gt;C43))&gt;1,"ÜBERSCHNEIDUNG",""))</f>
        <v/>
      </c>
      <c r="N43" s="0">
        <f>IF(OR(C43="",D43=""),0,MAX(0,MIN(D43,DATE(YEAR('Planung'!$B$1),MONTH('Planung'!$B$1)+1,1))-MAX(C43,'Planung'!$B$1)))</f>
        <v/>
      </c>
      <c r="O43" s="2">
        <f>IF(OR(I43="",I43=0,F43=""),0,F43*N43/I43)</f>
        <v/>
      </c>
      <c r="P43" s="2">
        <f>IF(OR(I43="",I43=0,J43=""),0,J43*N43/I43)</f>
        <v/>
      </c>
    </row>
    <row r="44">
      <c r="I44" s="0">
        <f>IF(OR(C44="",D44=""),"",MAX(0,D44-C44))</f>
        <v/>
      </c>
      <c r="J44" s="2">
        <f>IF(OR(F44="",G44=""),"",F44*G44)</f>
        <v/>
      </c>
      <c r="K44" s="2">
        <f>IF(F44="","",F44-IF(J44="",0,J44))</f>
        <v/>
      </c>
      <c r="L44" s="2">
        <f>IF(F44="","",F44-IF(H44="",0,H44))</f>
        <v/>
      </c>
      <c r="M44" s="0">
        <f>IF(OR(A44="",C44="",D44=""),"",IF(SUMPRODUCT(($A$2:$A$201=A44)*($C$2:$C$201&lt;D44)*($D$2:$D$201&gt;C44))&gt;1,"ÜBERSCHNEIDUNG",""))</f>
        <v/>
      </c>
      <c r="N44" s="0">
        <f>IF(OR(C44="",D44=""),0,MAX(0,MIN(D44,DATE(YEAR('Planung'!$B$1),MONTH('Planung'!$B$1)+1,1))-MAX(C44,'Planung'!$B$1)))</f>
        <v/>
      </c>
      <c r="O44" s="2">
        <f>IF(OR(I44="",I44=0,F44=""),0,F44*N44/I44)</f>
        <v/>
      </c>
      <c r="P44" s="2">
        <f>IF(OR(I44="",I44=0,J44=""),0,J44*N44/I44)</f>
        <v/>
      </c>
    </row>
    <row r="45">
      <c r="I45" s="0">
        <f>IF(OR(C45="",D45=""),"",MAX(0,D45-C45))</f>
        <v/>
      </c>
      <c r="J45" s="2">
        <f>IF(OR(F45="",G45=""),"",F45*G45)</f>
        <v/>
      </c>
      <c r="K45" s="2">
        <f>IF(F45="","",F45-IF(J45="",0,J45))</f>
        <v/>
      </c>
      <c r="L45" s="2">
        <f>IF(F45="","",F45-IF(H45="",0,H45))</f>
        <v/>
      </c>
      <c r="M45" s="0">
        <f>IF(OR(A45="",C45="",D45=""),"",IF(SUMPRODUCT(($A$2:$A$201=A45)*($C$2:$C$201&lt;D45)*($D$2:$D$201&gt;C45))&gt;1,"ÜBERSCHNEIDUNG",""))</f>
        <v/>
      </c>
      <c r="N45" s="0">
        <f>IF(OR(C45="",D45=""),0,MAX(0,MIN(D45,DATE(YEAR('Planung'!$B$1),MONTH('Planung'!$B$1)+1,1))-MAX(C45,'Planung'!$B$1)))</f>
        <v/>
      </c>
      <c r="O45" s="2">
        <f>IF(OR(I45="",I45=0,F45=""),0,F45*N45/I45)</f>
        <v/>
      </c>
      <c r="P45" s="2">
        <f>IF(OR(I45="",I45=0,J45=""),0,J45*N45/I45)</f>
        <v/>
      </c>
    </row>
    <row r="46">
      <c r="I46" s="0">
        <f>IF(OR(C46="",D46=""),"",MAX(0,D46-C46))</f>
        <v/>
      </c>
      <c r="J46" s="2">
        <f>IF(OR(F46="",G46=""),"",F46*G46)</f>
        <v/>
      </c>
      <c r="K46" s="2">
        <f>IF(F46="","",F46-IF(J46="",0,J46))</f>
        <v/>
      </c>
      <c r="L46" s="2">
        <f>IF(F46="","",F46-IF(H46="",0,H46))</f>
        <v/>
      </c>
      <c r="M46" s="0">
        <f>IF(OR(A46="",C46="",D46=""),"",IF(SUMPRODUCT(($A$2:$A$201=A46)*($C$2:$C$201&lt;D46)*($D$2:$D$201&gt;C46))&gt;1,"ÜBERSCHNEIDUNG",""))</f>
        <v/>
      </c>
      <c r="N46" s="0">
        <f>IF(OR(C46="",D46=""),0,MAX(0,MIN(D46,DATE(YEAR('Planung'!$B$1),MONTH('Planung'!$B$1)+1,1))-MAX(C46,'Planung'!$B$1)))</f>
        <v/>
      </c>
      <c r="O46" s="2">
        <f>IF(OR(I46="",I46=0,F46=""),0,F46*N46/I46)</f>
        <v/>
      </c>
      <c r="P46" s="2">
        <f>IF(OR(I46="",I46=0,J46=""),0,J46*N46/I46)</f>
        <v/>
      </c>
    </row>
    <row r="47">
      <c r="I47" s="0">
        <f>IF(OR(C47="",D47=""),"",MAX(0,D47-C47))</f>
        <v/>
      </c>
      <c r="J47" s="2">
        <f>IF(OR(F47="",G47=""),"",F47*G47)</f>
        <v/>
      </c>
      <c r="K47" s="2">
        <f>IF(F47="","",F47-IF(J47="",0,J47))</f>
        <v/>
      </c>
      <c r="L47" s="2">
        <f>IF(F47="","",F47-IF(H47="",0,H47))</f>
        <v/>
      </c>
      <c r="M47" s="0">
        <f>IF(OR(A47="",C47="",D47=""),"",IF(SUMPRODUCT(($A$2:$A$201=A47)*($C$2:$C$201&lt;D47)*($D$2:$D$201&gt;C47))&gt;1,"ÜBERSCHNEIDUNG",""))</f>
        <v/>
      </c>
      <c r="N47" s="0">
        <f>IF(OR(C47="",D47=""),0,MAX(0,MIN(D47,DATE(YEAR('Planung'!$B$1),MONTH('Planung'!$B$1)+1,1))-MAX(C47,'Planung'!$B$1)))</f>
        <v/>
      </c>
      <c r="O47" s="2">
        <f>IF(OR(I47="",I47=0,F47=""),0,F47*N47/I47)</f>
        <v/>
      </c>
      <c r="P47" s="2">
        <f>IF(OR(I47="",I47=0,J47=""),0,J47*N47/I47)</f>
        <v/>
      </c>
    </row>
    <row r="48">
      <c r="I48" s="0">
        <f>IF(OR(C48="",D48=""),"",MAX(0,D48-C48))</f>
        <v/>
      </c>
      <c r="J48" s="2">
        <f>IF(OR(F48="",G48=""),"",F48*G48)</f>
        <v/>
      </c>
      <c r="K48" s="2">
        <f>IF(F48="","",F48-IF(J48="",0,J48))</f>
        <v/>
      </c>
      <c r="L48" s="2">
        <f>IF(F48="","",F48-IF(H48="",0,H48))</f>
        <v/>
      </c>
      <c r="M48" s="0">
        <f>IF(OR(A48="",C48="",D48=""),"",IF(SUMPRODUCT(($A$2:$A$201=A48)*($C$2:$C$201&lt;D48)*($D$2:$D$201&gt;C48))&gt;1,"ÜBERSCHNEIDUNG",""))</f>
        <v/>
      </c>
      <c r="N48" s="0">
        <f>IF(OR(C48="",D48=""),0,MAX(0,MIN(D48,DATE(YEAR('Planung'!$B$1),MONTH('Planung'!$B$1)+1,1))-MAX(C48,'Planung'!$B$1)))</f>
        <v/>
      </c>
      <c r="O48" s="2">
        <f>IF(OR(I48="",I48=0,F48=""),0,F48*N48/I48)</f>
        <v/>
      </c>
      <c r="P48" s="2">
        <f>IF(OR(I48="",I48=0,J48=""),0,J48*N48/I48)</f>
        <v/>
      </c>
    </row>
    <row r="49">
      <c r="I49" s="0">
        <f>IF(OR(C49="",D49=""),"",MAX(0,D49-C49))</f>
        <v/>
      </c>
      <c r="J49" s="2">
        <f>IF(OR(F49="",G49=""),"",F49*G49)</f>
        <v/>
      </c>
      <c r="K49" s="2">
        <f>IF(F49="","",F49-IF(J49="",0,J49))</f>
        <v/>
      </c>
      <c r="L49" s="2">
        <f>IF(F49="","",F49-IF(H49="",0,H49))</f>
        <v/>
      </c>
      <c r="M49" s="0">
        <f>IF(OR(A49="",C49="",D49=""),"",IF(SUMPRODUCT(($A$2:$A$201=A49)*($C$2:$C$201&lt;D49)*($D$2:$D$201&gt;C49))&gt;1,"ÜBERSCHNEIDUNG",""))</f>
        <v/>
      </c>
      <c r="N49" s="0">
        <f>IF(OR(C49="",D49=""),0,MAX(0,MIN(D49,DATE(YEAR('Planung'!$B$1),MONTH('Planung'!$B$1)+1,1))-MAX(C49,'Planung'!$B$1)))</f>
        <v/>
      </c>
      <c r="O49" s="2">
        <f>IF(OR(I49="",I49=0,F49=""),0,F49*N49/I49)</f>
        <v/>
      </c>
      <c r="P49" s="2">
        <f>IF(OR(I49="",I49=0,J49=""),0,J49*N49/I49)</f>
        <v/>
      </c>
    </row>
    <row r="50">
      <c r="I50" s="0">
        <f>IF(OR(C50="",D50=""),"",MAX(0,D50-C50))</f>
        <v/>
      </c>
      <c r="J50" s="2">
        <f>IF(OR(F50="",G50=""),"",F50*G50)</f>
        <v/>
      </c>
      <c r="K50" s="2">
        <f>IF(F50="","",F50-IF(J50="",0,J50))</f>
        <v/>
      </c>
      <c r="L50" s="2">
        <f>IF(F50="","",F50-IF(H50="",0,H50))</f>
        <v/>
      </c>
      <c r="M50" s="0">
        <f>IF(OR(A50="",C50="",D50=""),"",IF(SUMPRODUCT(($A$2:$A$201=A50)*($C$2:$C$201&lt;D50)*($D$2:$D$201&gt;C50))&gt;1,"ÜBERSCHNEIDUNG",""))</f>
        <v/>
      </c>
      <c r="N50" s="0">
        <f>IF(OR(C50="",D50=""),0,MAX(0,MIN(D50,DATE(YEAR('Planung'!$B$1),MONTH('Planung'!$B$1)+1,1))-MAX(C50,'Planung'!$B$1)))</f>
        <v/>
      </c>
      <c r="O50" s="2">
        <f>IF(OR(I50="",I50=0,F50=""),0,F50*N50/I50)</f>
        <v/>
      </c>
      <c r="P50" s="2">
        <f>IF(OR(I50="",I50=0,J50=""),0,J50*N50/I50)</f>
        <v/>
      </c>
    </row>
    <row r="51">
      <c r="I51" s="0">
        <f>IF(OR(C51="",D51=""),"",MAX(0,D51-C51))</f>
        <v/>
      </c>
      <c r="J51" s="2">
        <f>IF(OR(F51="",G51=""),"",F51*G51)</f>
        <v/>
      </c>
      <c r="K51" s="2">
        <f>IF(F51="","",F51-IF(J51="",0,J51))</f>
        <v/>
      </c>
      <c r="L51" s="2">
        <f>IF(F51="","",F51-IF(H51="",0,H51))</f>
        <v/>
      </c>
      <c r="M51" s="0">
        <f>IF(OR(A51="",C51="",D51=""),"",IF(SUMPRODUCT(($A$2:$A$201=A51)*($C$2:$C$201&lt;D51)*($D$2:$D$201&gt;C51))&gt;1,"ÜBERSCHNEIDUNG",""))</f>
        <v/>
      </c>
      <c r="N51" s="0">
        <f>IF(OR(C51="",D51=""),0,MAX(0,MIN(D51,DATE(YEAR('Planung'!$B$1),MONTH('Planung'!$B$1)+1,1))-MAX(C51,'Planung'!$B$1)))</f>
        <v/>
      </c>
      <c r="O51" s="2">
        <f>IF(OR(I51="",I51=0,F51=""),0,F51*N51/I51)</f>
        <v/>
      </c>
      <c r="P51" s="2">
        <f>IF(OR(I51="",I51=0,J51=""),0,J51*N51/I51)</f>
        <v/>
      </c>
    </row>
    <row r="52">
      <c r="I52" s="0">
        <f>IF(OR(C52="",D52=""),"",MAX(0,D52-C52))</f>
        <v/>
      </c>
      <c r="J52" s="2">
        <f>IF(OR(F52="",G52=""),"",F52*G52)</f>
        <v/>
      </c>
      <c r="K52" s="2">
        <f>IF(F52="","",F52-IF(J52="",0,J52))</f>
        <v/>
      </c>
      <c r="L52" s="2">
        <f>IF(F52="","",F52-IF(H52="",0,H52))</f>
        <v/>
      </c>
      <c r="M52" s="0">
        <f>IF(OR(A52="",C52="",D52=""),"",IF(SUMPRODUCT(($A$2:$A$201=A52)*($C$2:$C$201&lt;D52)*($D$2:$D$201&gt;C52))&gt;1,"ÜBERSCHNEIDUNG",""))</f>
        <v/>
      </c>
      <c r="N52" s="0">
        <f>IF(OR(C52="",D52=""),0,MAX(0,MIN(D52,DATE(YEAR('Planung'!$B$1),MONTH('Planung'!$B$1)+1,1))-MAX(C52,'Planung'!$B$1)))</f>
        <v/>
      </c>
      <c r="O52" s="2">
        <f>IF(OR(I52="",I52=0,F52=""),0,F52*N52/I52)</f>
        <v/>
      </c>
      <c r="P52" s="2">
        <f>IF(OR(I52="",I52=0,J52=""),0,J52*N52/I52)</f>
        <v/>
      </c>
    </row>
    <row r="53">
      <c r="I53" s="0">
        <f>IF(OR(C53="",D53=""),"",MAX(0,D53-C53))</f>
        <v/>
      </c>
      <c r="J53" s="2">
        <f>IF(OR(F53="",G53=""),"",F53*G53)</f>
        <v/>
      </c>
      <c r="K53" s="2">
        <f>IF(F53="","",F53-IF(J53="",0,J53))</f>
        <v/>
      </c>
      <c r="L53" s="2">
        <f>IF(F53="","",F53-IF(H53="",0,H53))</f>
        <v/>
      </c>
      <c r="M53" s="0">
        <f>IF(OR(A53="",C53="",D53=""),"",IF(SUMPRODUCT(($A$2:$A$201=A53)*($C$2:$C$201&lt;D53)*($D$2:$D$201&gt;C53))&gt;1,"ÜBERSCHNEIDUNG",""))</f>
        <v/>
      </c>
      <c r="N53" s="0">
        <f>IF(OR(C53="",D53=""),0,MAX(0,MIN(D53,DATE(YEAR('Planung'!$B$1),MONTH('Planung'!$B$1)+1,1))-MAX(C53,'Planung'!$B$1)))</f>
        <v/>
      </c>
      <c r="O53" s="2">
        <f>IF(OR(I53="",I53=0,F53=""),0,F53*N53/I53)</f>
        <v/>
      </c>
      <c r="P53" s="2">
        <f>IF(OR(I53="",I53=0,J53=""),0,J53*N53/I53)</f>
        <v/>
      </c>
    </row>
    <row r="54">
      <c r="I54" s="0">
        <f>IF(OR(C54="",D54=""),"",MAX(0,D54-C54))</f>
        <v/>
      </c>
      <c r="J54" s="2">
        <f>IF(OR(F54="",G54=""),"",F54*G54)</f>
        <v/>
      </c>
      <c r="K54" s="2">
        <f>IF(F54="","",F54-IF(J54="",0,J54))</f>
        <v/>
      </c>
      <c r="L54" s="2">
        <f>IF(F54="","",F54-IF(H54="",0,H54))</f>
        <v/>
      </c>
      <c r="M54" s="0">
        <f>IF(OR(A54="",C54="",D54=""),"",IF(SUMPRODUCT(($A$2:$A$201=A54)*($C$2:$C$201&lt;D54)*($D$2:$D$201&gt;C54))&gt;1,"ÜBERSCHNEIDUNG",""))</f>
        <v/>
      </c>
      <c r="N54" s="0">
        <f>IF(OR(C54="",D54=""),0,MAX(0,MIN(D54,DATE(YEAR('Planung'!$B$1),MONTH('Planung'!$B$1)+1,1))-MAX(C54,'Planung'!$B$1)))</f>
        <v/>
      </c>
      <c r="O54" s="2">
        <f>IF(OR(I54="",I54=0,F54=""),0,F54*N54/I54)</f>
        <v/>
      </c>
      <c r="P54" s="2">
        <f>IF(OR(I54="",I54=0,J54=""),0,J54*N54/I54)</f>
        <v/>
      </c>
    </row>
    <row r="55">
      <c r="I55" s="0">
        <f>IF(OR(C55="",D55=""),"",MAX(0,D55-C55))</f>
        <v/>
      </c>
      <c r="J55" s="2">
        <f>IF(OR(F55="",G55=""),"",F55*G55)</f>
        <v/>
      </c>
      <c r="K55" s="2">
        <f>IF(F55="","",F55-IF(J55="",0,J55))</f>
        <v/>
      </c>
      <c r="L55" s="2">
        <f>IF(F55="","",F55-IF(H55="",0,H55))</f>
        <v/>
      </c>
      <c r="M55" s="0">
        <f>IF(OR(A55="",C55="",D55=""),"",IF(SUMPRODUCT(($A$2:$A$201=A55)*($C$2:$C$201&lt;D55)*($D$2:$D$201&gt;C55))&gt;1,"ÜBERSCHNEIDUNG",""))</f>
        <v/>
      </c>
      <c r="N55" s="0">
        <f>IF(OR(C55="",D55=""),0,MAX(0,MIN(D55,DATE(YEAR('Planung'!$B$1),MONTH('Planung'!$B$1)+1,1))-MAX(C55,'Planung'!$B$1)))</f>
        <v/>
      </c>
      <c r="O55" s="2">
        <f>IF(OR(I55="",I55=0,F55=""),0,F55*N55/I55)</f>
        <v/>
      </c>
      <c r="P55" s="2">
        <f>IF(OR(I55="",I55=0,J55=""),0,J55*N55/I55)</f>
        <v/>
      </c>
    </row>
    <row r="56">
      <c r="I56" s="0">
        <f>IF(OR(C56="",D56=""),"",MAX(0,D56-C56))</f>
        <v/>
      </c>
      <c r="J56" s="2">
        <f>IF(OR(F56="",G56=""),"",F56*G56)</f>
        <v/>
      </c>
      <c r="K56" s="2">
        <f>IF(F56="","",F56-IF(J56="",0,J56))</f>
        <v/>
      </c>
      <c r="L56" s="2">
        <f>IF(F56="","",F56-IF(H56="",0,H56))</f>
        <v/>
      </c>
      <c r="M56" s="0">
        <f>IF(OR(A56="",C56="",D56=""),"",IF(SUMPRODUCT(($A$2:$A$201=A56)*($C$2:$C$201&lt;D56)*($D$2:$D$201&gt;C56))&gt;1,"ÜBERSCHNEIDUNG",""))</f>
        <v/>
      </c>
      <c r="N56" s="0">
        <f>IF(OR(C56="",D56=""),0,MAX(0,MIN(D56,DATE(YEAR('Planung'!$B$1),MONTH('Planung'!$B$1)+1,1))-MAX(C56,'Planung'!$B$1)))</f>
        <v/>
      </c>
      <c r="O56" s="2">
        <f>IF(OR(I56="",I56=0,F56=""),0,F56*N56/I56)</f>
        <v/>
      </c>
      <c r="P56" s="2">
        <f>IF(OR(I56="",I56=0,J56=""),0,J56*N56/I56)</f>
        <v/>
      </c>
    </row>
    <row r="57">
      <c r="I57" s="0">
        <f>IF(OR(C57="",D57=""),"",MAX(0,D57-C57))</f>
        <v/>
      </c>
      <c r="J57" s="2">
        <f>IF(OR(F57="",G57=""),"",F57*G57)</f>
        <v/>
      </c>
      <c r="K57" s="2">
        <f>IF(F57="","",F57-IF(J57="",0,J57))</f>
        <v/>
      </c>
      <c r="L57" s="2">
        <f>IF(F57="","",F57-IF(H57="",0,H57))</f>
        <v/>
      </c>
      <c r="M57" s="0">
        <f>IF(OR(A57="",C57="",D57=""),"",IF(SUMPRODUCT(($A$2:$A$201=A57)*($C$2:$C$201&lt;D57)*($D$2:$D$201&gt;C57))&gt;1,"ÜBERSCHNEIDUNG",""))</f>
        <v/>
      </c>
      <c r="N57" s="0">
        <f>IF(OR(C57="",D57=""),0,MAX(0,MIN(D57,DATE(YEAR('Planung'!$B$1),MONTH('Planung'!$B$1)+1,1))-MAX(C57,'Planung'!$B$1)))</f>
        <v/>
      </c>
      <c r="O57" s="2">
        <f>IF(OR(I57="",I57=0,F57=""),0,F57*N57/I57)</f>
        <v/>
      </c>
      <c r="P57" s="2">
        <f>IF(OR(I57="",I57=0,J57=""),0,J57*N57/I57)</f>
        <v/>
      </c>
    </row>
    <row r="58">
      <c r="I58" s="0">
        <f>IF(OR(C58="",D58=""),"",MAX(0,D58-C58))</f>
        <v/>
      </c>
      <c r="J58" s="2">
        <f>IF(OR(F58="",G58=""),"",F58*G58)</f>
        <v/>
      </c>
      <c r="K58" s="2">
        <f>IF(F58="","",F58-IF(J58="",0,J58))</f>
        <v/>
      </c>
      <c r="L58" s="2">
        <f>IF(F58="","",F58-IF(H58="",0,H58))</f>
        <v/>
      </c>
      <c r="M58" s="0">
        <f>IF(OR(A58="",C58="",D58=""),"",IF(SUMPRODUCT(($A$2:$A$201=A58)*($C$2:$C$201&lt;D58)*($D$2:$D$201&gt;C58))&gt;1,"ÜBERSCHNEIDUNG",""))</f>
        <v/>
      </c>
      <c r="N58" s="0">
        <f>IF(OR(C58="",D58=""),0,MAX(0,MIN(D58,DATE(YEAR('Planung'!$B$1),MONTH('Planung'!$B$1)+1,1))-MAX(C58,'Planung'!$B$1)))</f>
        <v/>
      </c>
      <c r="O58" s="2">
        <f>IF(OR(I58="",I58=0,F58=""),0,F58*N58/I58)</f>
        <v/>
      </c>
      <c r="P58" s="2">
        <f>IF(OR(I58="",I58=0,J58=""),0,J58*N58/I58)</f>
        <v/>
      </c>
    </row>
    <row r="59">
      <c r="I59" s="0">
        <f>IF(OR(C59="",D59=""),"",MAX(0,D59-C59))</f>
        <v/>
      </c>
      <c r="J59" s="2">
        <f>IF(OR(F59="",G59=""),"",F59*G59)</f>
        <v/>
      </c>
      <c r="K59" s="2">
        <f>IF(F59="","",F59-IF(J59="",0,J59))</f>
        <v/>
      </c>
      <c r="L59" s="2">
        <f>IF(F59="","",F59-IF(H59="",0,H59))</f>
        <v/>
      </c>
      <c r="M59" s="0">
        <f>IF(OR(A59="",C59="",D59=""),"",IF(SUMPRODUCT(($A$2:$A$201=A59)*($C$2:$C$201&lt;D59)*($D$2:$D$201&gt;C59))&gt;1,"ÜBERSCHNEIDUNG",""))</f>
        <v/>
      </c>
      <c r="N59" s="0">
        <f>IF(OR(C59="",D59=""),0,MAX(0,MIN(D59,DATE(YEAR('Planung'!$B$1),MONTH('Planung'!$B$1)+1,1))-MAX(C59,'Planung'!$B$1)))</f>
        <v/>
      </c>
      <c r="O59" s="2">
        <f>IF(OR(I59="",I59=0,F59=""),0,F59*N59/I59)</f>
        <v/>
      </c>
      <c r="P59" s="2">
        <f>IF(OR(I59="",I59=0,J59=""),0,J59*N59/I59)</f>
        <v/>
      </c>
    </row>
    <row r="60">
      <c r="I60" s="0">
        <f>IF(OR(C60="",D60=""),"",MAX(0,D60-C60))</f>
        <v/>
      </c>
      <c r="J60" s="2">
        <f>IF(OR(F60="",G60=""),"",F60*G60)</f>
        <v/>
      </c>
      <c r="K60" s="2">
        <f>IF(F60="","",F60-IF(J60="",0,J60))</f>
        <v/>
      </c>
      <c r="L60" s="2">
        <f>IF(F60="","",F60-IF(H60="",0,H60))</f>
        <v/>
      </c>
      <c r="M60" s="0">
        <f>IF(OR(A60="",C60="",D60=""),"",IF(SUMPRODUCT(($A$2:$A$201=A60)*($C$2:$C$201&lt;D60)*($D$2:$D$201&gt;C60))&gt;1,"ÜBERSCHNEIDUNG",""))</f>
        <v/>
      </c>
      <c r="N60" s="0">
        <f>IF(OR(C60="",D60=""),0,MAX(0,MIN(D60,DATE(YEAR('Planung'!$B$1),MONTH('Planung'!$B$1)+1,1))-MAX(C60,'Planung'!$B$1)))</f>
        <v/>
      </c>
      <c r="O60" s="2">
        <f>IF(OR(I60="",I60=0,F60=""),0,F60*N60/I60)</f>
        <v/>
      </c>
      <c r="P60" s="2">
        <f>IF(OR(I60="",I60=0,J60=""),0,J60*N60/I60)</f>
        <v/>
      </c>
    </row>
    <row r="61">
      <c r="I61" s="0">
        <f>IF(OR(C61="",D61=""),"",MAX(0,D61-C61))</f>
        <v/>
      </c>
      <c r="J61" s="2">
        <f>IF(OR(F61="",G61=""),"",F61*G61)</f>
        <v/>
      </c>
      <c r="K61" s="2">
        <f>IF(F61="","",F61-IF(J61="",0,J61))</f>
        <v/>
      </c>
      <c r="L61" s="2">
        <f>IF(F61="","",F61-IF(H61="",0,H61))</f>
        <v/>
      </c>
      <c r="M61" s="0">
        <f>IF(OR(A61="",C61="",D61=""),"",IF(SUMPRODUCT(($A$2:$A$201=A61)*($C$2:$C$201&lt;D61)*($D$2:$D$201&gt;C61))&gt;1,"ÜBERSCHNEIDUNG",""))</f>
        <v/>
      </c>
      <c r="N61" s="0">
        <f>IF(OR(C61="",D61=""),0,MAX(0,MIN(D61,DATE(YEAR('Planung'!$B$1),MONTH('Planung'!$B$1)+1,1))-MAX(C61,'Planung'!$B$1)))</f>
        <v/>
      </c>
      <c r="O61" s="2">
        <f>IF(OR(I61="",I61=0,F61=""),0,F61*N61/I61)</f>
        <v/>
      </c>
      <c r="P61" s="2">
        <f>IF(OR(I61="",I61=0,J61=""),0,J61*N61/I61)</f>
        <v/>
      </c>
    </row>
    <row r="62">
      <c r="I62" s="0">
        <f>IF(OR(C62="",D62=""),"",MAX(0,D62-C62))</f>
        <v/>
      </c>
      <c r="J62" s="2">
        <f>IF(OR(F62="",G62=""),"",F62*G62)</f>
        <v/>
      </c>
      <c r="K62" s="2">
        <f>IF(F62="","",F62-IF(J62="",0,J62))</f>
        <v/>
      </c>
      <c r="L62" s="2">
        <f>IF(F62="","",F62-IF(H62="",0,H62))</f>
        <v/>
      </c>
      <c r="M62" s="0">
        <f>IF(OR(A62="",C62="",D62=""),"",IF(SUMPRODUCT(($A$2:$A$201=A62)*($C$2:$C$201&lt;D62)*($D$2:$D$201&gt;C62))&gt;1,"ÜBERSCHNEIDUNG",""))</f>
        <v/>
      </c>
      <c r="N62" s="0">
        <f>IF(OR(C62="",D62=""),0,MAX(0,MIN(D62,DATE(YEAR('Planung'!$B$1),MONTH('Planung'!$B$1)+1,1))-MAX(C62,'Planung'!$B$1)))</f>
        <v/>
      </c>
      <c r="O62" s="2">
        <f>IF(OR(I62="",I62=0,F62=""),0,F62*N62/I62)</f>
        <v/>
      </c>
      <c r="P62" s="2">
        <f>IF(OR(I62="",I62=0,J62=""),0,J62*N62/I62)</f>
        <v/>
      </c>
    </row>
    <row r="63">
      <c r="I63" s="0">
        <f>IF(OR(C63="",D63=""),"",MAX(0,D63-C63))</f>
        <v/>
      </c>
      <c r="J63" s="2">
        <f>IF(OR(F63="",G63=""),"",F63*G63)</f>
        <v/>
      </c>
      <c r="K63" s="2">
        <f>IF(F63="","",F63-IF(J63="",0,J63))</f>
        <v/>
      </c>
      <c r="L63" s="2">
        <f>IF(F63="","",F63-IF(H63="",0,H63))</f>
        <v/>
      </c>
      <c r="M63" s="0">
        <f>IF(OR(A63="",C63="",D63=""),"",IF(SUMPRODUCT(($A$2:$A$201=A63)*($C$2:$C$201&lt;D63)*($D$2:$D$201&gt;C63))&gt;1,"ÜBERSCHNEIDUNG",""))</f>
        <v/>
      </c>
      <c r="N63" s="0">
        <f>IF(OR(C63="",D63=""),0,MAX(0,MIN(D63,DATE(YEAR('Planung'!$B$1),MONTH('Planung'!$B$1)+1,1))-MAX(C63,'Planung'!$B$1)))</f>
        <v/>
      </c>
      <c r="O63" s="2">
        <f>IF(OR(I63="",I63=0,F63=""),0,F63*N63/I63)</f>
        <v/>
      </c>
      <c r="P63" s="2">
        <f>IF(OR(I63="",I63=0,J63=""),0,J63*N63/I63)</f>
        <v/>
      </c>
    </row>
    <row r="64">
      <c r="I64" s="0">
        <f>IF(OR(C64="",D64=""),"",MAX(0,D64-C64))</f>
        <v/>
      </c>
      <c r="J64" s="2">
        <f>IF(OR(F64="",G64=""),"",F64*G64)</f>
        <v/>
      </c>
      <c r="K64" s="2">
        <f>IF(F64="","",F64-IF(J64="",0,J64))</f>
        <v/>
      </c>
      <c r="L64" s="2">
        <f>IF(F64="","",F64-IF(H64="",0,H64))</f>
        <v/>
      </c>
      <c r="M64" s="0">
        <f>IF(OR(A64="",C64="",D64=""),"",IF(SUMPRODUCT(($A$2:$A$201=A64)*($C$2:$C$201&lt;D64)*($D$2:$D$201&gt;C64))&gt;1,"ÜBERSCHNEIDUNG",""))</f>
        <v/>
      </c>
      <c r="N64" s="0">
        <f>IF(OR(C64="",D64=""),0,MAX(0,MIN(D64,DATE(YEAR('Planung'!$B$1),MONTH('Planung'!$B$1)+1,1))-MAX(C64,'Planung'!$B$1)))</f>
        <v/>
      </c>
      <c r="O64" s="2">
        <f>IF(OR(I64="",I64=0,F64=""),0,F64*N64/I64)</f>
        <v/>
      </c>
      <c r="P64" s="2">
        <f>IF(OR(I64="",I64=0,J64=""),0,J64*N64/I64)</f>
        <v/>
      </c>
    </row>
    <row r="65">
      <c r="I65" s="0">
        <f>IF(OR(C65="",D65=""),"",MAX(0,D65-C65))</f>
        <v/>
      </c>
      <c r="J65" s="2">
        <f>IF(OR(F65="",G65=""),"",F65*G65)</f>
        <v/>
      </c>
      <c r="K65" s="2">
        <f>IF(F65="","",F65-IF(J65="",0,J65))</f>
        <v/>
      </c>
      <c r="L65" s="2">
        <f>IF(F65="","",F65-IF(H65="",0,H65))</f>
        <v/>
      </c>
      <c r="M65" s="0">
        <f>IF(OR(A65="",C65="",D65=""),"",IF(SUMPRODUCT(($A$2:$A$201=A65)*($C$2:$C$201&lt;D65)*($D$2:$D$201&gt;C65))&gt;1,"ÜBERSCHNEIDUNG",""))</f>
        <v/>
      </c>
      <c r="N65" s="0">
        <f>IF(OR(C65="",D65=""),0,MAX(0,MIN(D65,DATE(YEAR('Planung'!$B$1),MONTH('Planung'!$B$1)+1,1))-MAX(C65,'Planung'!$B$1)))</f>
        <v/>
      </c>
      <c r="O65" s="2">
        <f>IF(OR(I65="",I65=0,F65=""),0,F65*N65/I65)</f>
        <v/>
      </c>
      <c r="P65" s="2">
        <f>IF(OR(I65="",I65=0,J65=""),0,J65*N65/I65)</f>
        <v/>
      </c>
    </row>
    <row r="66">
      <c r="I66" s="0">
        <f>IF(OR(C66="",D66=""),"",MAX(0,D66-C66))</f>
        <v/>
      </c>
      <c r="J66" s="2">
        <f>IF(OR(F66="",G66=""),"",F66*G66)</f>
        <v/>
      </c>
      <c r="K66" s="2">
        <f>IF(F66="","",F66-IF(J66="",0,J66))</f>
        <v/>
      </c>
      <c r="L66" s="2">
        <f>IF(F66="","",F66-IF(H66="",0,H66))</f>
        <v/>
      </c>
      <c r="M66" s="0">
        <f>IF(OR(A66="",C66="",D66=""),"",IF(SUMPRODUCT(($A$2:$A$201=A66)*($C$2:$C$201&lt;D66)*($D$2:$D$201&gt;C66))&gt;1,"ÜBERSCHNEIDUNG",""))</f>
        <v/>
      </c>
      <c r="N66" s="0">
        <f>IF(OR(C66="",D66=""),0,MAX(0,MIN(D66,DATE(YEAR('Planung'!$B$1),MONTH('Planung'!$B$1)+1,1))-MAX(C66,'Planung'!$B$1)))</f>
        <v/>
      </c>
      <c r="O66" s="2">
        <f>IF(OR(I66="",I66=0,F66=""),0,F66*N66/I66)</f>
        <v/>
      </c>
      <c r="P66" s="2">
        <f>IF(OR(I66="",I66=0,J66=""),0,J66*N66/I66)</f>
        <v/>
      </c>
    </row>
    <row r="67">
      <c r="I67" s="0">
        <f>IF(OR(C67="",D67=""),"",MAX(0,D67-C67))</f>
        <v/>
      </c>
      <c r="J67" s="2">
        <f>IF(OR(F67="",G67=""),"",F67*G67)</f>
        <v/>
      </c>
      <c r="K67" s="2">
        <f>IF(F67="","",F67-IF(J67="",0,J67))</f>
        <v/>
      </c>
      <c r="L67" s="2">
        <f>IF(F67="","",F67-IF(H67="",0,H67))</f>
        <v/>
      </c>
      <c r="M67" s="0">
        <f>IF(OR(A67="",C67="",D67=""),"",IF(SUMPRODUCT(($A$2:$A$201=A67)*($C$2:$C$201&lt;D67)*($D$2:$D$201&gt;C67))&gt;1,"ÜBERSCHNEIDUNG",""))</f>
        <v/>
      </c>
      <c r="N67" s="0">
        <f>IF(OR(C67="",D67=""),0,MAX(0,MIN(D67,DATE(YEAR('Planung'!$B$1),MONTH('Planung'!$B$1)+1,1))-MAX(C67,'Planung'!$B$1)))</f>
        <v/>
      </c>
      <c r="O67" s="2">
        <f>IF(OR(I67="",I67=0,F67=""),0,F67*N67/I67)</f>
        <v/>
      </c>
      <c r="P67" s="2">
        <f>IF(OR(I67="",I67=0,J67=""),0,J67*N67/I67)</f>
        <v/>
      </c>
    </row>
    <row r="68">
      <c r="I68" s="0">
        <f>IF(OR(C68="",D68=""),"",MAX(0,D68-C68))</f>
        <v/>
      </c>
      <c r="J68" s="2">
        <f>IF(OR(F68="",G68=""),"",F68*G68)</f>
        <v/>
      </c>
      <c r="K68" s="2">
        <f>IF(F68="","",F68-IF(J68="",0,J68))</f>
        <v/>
      </c>
      <c r="L68" s="2">
        <f>IF(F68="","",F68-IF(H68="",0,H68))</f>
        <v/>
      </c>
      <c r="M68" s="0">
        <f>IF(OR(A68="",C68="",D68=""),"",IF(SUMPRODUCT(($A$2:$A$201=A68)*($C$2:$C$201&lt;D68)*($D$2:$D$201&gt;C68))&gt;1,"ÜBERSCHNEIDUNG",""))</f>
        <v/>
      </c>
      <c r="N68" s="0">
        <f>IF(OR(C68="",D68=""),0,MAX(0,MIN(D68,DATE(YEAR('Planung'!$B$1),MONTH('Planung'!$B$1)+1,1))-MAX(C68,'Planung'!$B$1)))</f>
        <v/>
      </c>
      <c r="O68" s="2">
        <f>IF(OR(I68="",I68=0,F68=""),0,F68*N68/I68)</f>
        <v/>
      </c>
      <c r="P68" s="2">
        <f>IF(OR(I68="",I68=0,J68=""),0,J68*N68/I68)</f>
        <v/>
      </c>
    </row>
    <row r="69">
      <c r="I69" s="0">
        <f>IF(OR(C69="",D69=""),"",MAX(0,D69-C69))</f>
        <v/>
      </c>
      <c r="J69" s="2">
        <f>IF(OR(F69="",G69=""),"",F69*G69)</f>
        <v/>
      </c>
      <c r="K69" s="2">
        <f>IF(F69="","",F69-IF(J69="",0,J69))</f>
        <v/>
      </c>
      <c r="L69" s="2">
        <f>IF(F69="","",F69-IF(H69="",0,H69))</f>
        <v/>
      </c>
      <c r="M69" s="0">
        <f>IF(OR(A69="",C69="",D69=""),"",IF(SUMPRODUCT(($A$2:$A$201=A69)*($C$2:$C$201&lt;D69)*($D$2:$D$201&gt;C69))&gt;1,"ÜBERSCHNEIDUNG",""))</f>
        <v/>
      </c>
      <c r="N69" s="0">
        <f>IF(OR(C69="",D69=""),0,MAX(0,MIN(D69,DATE(YEAR('Planung'!$B$1),MONTH('Planung'!$B$1)+1,1))-MAX(C69,'Planung'!$B$1)))</f>
        <v/>
      </c>
      <c r="O69" s="2">
        <f>IF(OR(I69="",I69=0,F69=""),0,F69*N69/I69)</f>
        <v/>
      </c>
      <c r="P69" s="2">
        <f>IF(OR(I69="",I69=0,J69=""),0,J69*N69/I69)</f>
        <v/>
      </c>
    </row>
    <row r="70">
      <c r="I70" s="0">
        <f>IF(OR(C70="",D70=""),"",MAX(0,D70-C70))</f>
        <v/>
      </c>
      <c r="J70" s="2">
        <f>IF(OR(F70="",G70=""),"",F70*G70)</f>
        <v/>
      </c>
      <c r="K70" s="2">
        <f>IF(F70="","",F70-IF(J70="",0,J70))</f>
        <v/>
      </c>
      <c r="L70" s="2">
        <f>IF(F70="","",F70-IF(H70="",0,H70))</f>
        <v/>
      </c>
      <c r="M70" s="0">
        <f>IF(OR(A70="",C70="",D70=""),"",IF(SUMPRODUCT(($A$2:$A$201=A70)*($C$2:$C$201&lt;D70)*($D$2:$D$201&gt;C70))&gt;1,"ÜBERSCHNEIDUNG",""))</f>
        <v/>
      </c>
      <c r="N70" s="0">
        <f>IF(OR(C70="",D70=""),0,MAX(0,MIN(D70,DATE(YEAR('Planung'!$B$1),MONTH('Planung'!$B$1)+1,1))-MAX(C70,'Planung'!$B$1)))</f>
        <v/>
      </c>
      <c r="O70" s="2">
        <f>IF(OR(I70="",I70=0,F70=""),0,F70*N70/I70)</f>
        <v/>
      </c>
      <c r="P70" s="2">
        <f>IF(OR(I70="",I70=0,J70=""),0,J70*N70/I70)</f>
        <v/>
      </c>
    </row>
    <row r="71">
      <c r="I71" s="0">
        <f>IF(OR(C71="",D71=""),"",MAX(0,D71-C71))</f>
        <v/>
      </c>
      <c r="J71" s="2">
        <f>IF(OR(F71="",G71=""),"",F71*G71)</f>
        <v/>
      </c>
      <c r="K71" s="2">
        <f>IF(F71="","",F71-IF(J71="",0,J71))</f>
        <v/>
      </c>
      <c r="L71" s="2">
        <f>IF(F71="","",F71-IF(H71="",0,H71))</f>
        <v/>
      </c>
      <c r="M71" s="0">
        <f>IF(OR(A71="",C71="",D71=""),"",IF(SUMPRODUCT(($A$2:$A$201=A71)*($C$2:$C$201&lt;D71)*($D$2:$D$201&gt;C71))&gt;1,"ÜBERSCHNEIDUNG",""))</f>
        <v/>
      </c>
      <c r="N71" s="0">
        <f>IF(OR(C71="",D71=""),0,MAX(0,MIN(D71,DATE(YEAR('Planung'!$B$1),MONTH('Planung'!$B$1)+1,1))-MAX(C71,'Planung'!$B$1)))</f>
        <v/>
      </c>
      <c r="O71" s="2">
        <f>IF(OR(I71="",I71=0,F71=""),0,F71*N71/I71)</f>
        <v/>
      </c>
      <c r="P71" s="2">
        <f>IF(OR(I71="",I71=0,J71=""),0,J71*N71/I71)</f>
        <v/>
      </c>
    </row>
    <row r="72">
      <c r="I72" s="0">
        <f>IF(OR(C72="",D72=""),"",MAX(0,D72-C72))</f>
        <v/>
      </c>
      <c r="J72" s="2">
        <f>IF(OR(F72="",G72=""),"",F72*G72)</f>
        <v/>
      </c>
      <c r="K72" s="2">
        <f>IF(F72="","",F72-IF(J72="",0,J72))</f>
        <v/>
      </c>
      <c r="L72" s="2">
        <f>IF(F72="","",F72-IF(H72="",0,H72))</f>
        <v/>
      </c>
      <c r="M72" s="0">
        <f>IF(OR(A72="",C72="",D72=""),"",IF(SUMPRODUCT(($A$2:$A$201=A72)*($C$2:$C$201&lt;D72)*($D$2:$D$201&gt;C72))&gt;1,"ÜBERSCHNEIDUNG",""))</f>
        <v/>
      </c>
      <c r="N72" s="0">
        <f>IF(OR(C72="",D72=""),0,MAX(0,MIN(D72,DATE(YEAR('Planung'!$B$1),MONTH('Planung'!$B$1)+1,1))-MAX(C72,'Planung'!$B$1)))</f>
        <v/>
      </c>
      <c r="O72" s="2">
        <f>IF(OR(I72="",I72=0,F72=""),0,F72*N72/I72)</f>
        <v/>
      </c>
      <c r="P72" s="2">
        <f>IF(OR(I72="",I72=0,J72=""),0,J72*N72/I72)</f>
        <v/>
      </c>
    </row>
    <row r="73">
      <c r="I73" s="0">
        <f>IF(OR(C73="",D73=""),"",MAX(0,D73-C73))</f>
        <v/>
      </c>
      <c r="J73" s="2">
        <f>IF(OR(F73="",G73=""),"",F73*G73)</f>
        <v/>
      </c>
      <c r="K73" s="2">
        <f>IF(F73="","",F73-IF(J73="",0,J73))</f>
        <v/>
      </c>
      <c r="L73" s="2">
        <f>IF(F73="","",F73-IF(H73="",0,H73))</f>
        <v/>
      </c>
      <c r="M73" s="0">
        <f>IF(OR(A73="",C73="",D73=""),"",IF(SUMPRODUCT(($A$2:$A$201=A73)*($C$2:$C$201&lt;D73)*($D$2:$D$201&gt;C73))&gt;1,"ÜBERSCHNEIDUNG",""))</f>
        <v/>
      </c>
      <c r="N73" s="0">
        <f>IF(OR(C73="",D73=""),0,MAX(0,MIN(D73,DATE(YEAR('Planung'!$B$1),MONTH('Planung'!$B$1)+1,1))-MAX(C73,'Planung'!$B$1)))</f>
        <v/>
      </c>
      <c r="O73" s="2">
        <f>IF(OR(I73="",I73=0,F73=""),0,F73*N73/I73)</f>
        <v/>
      </c>
      <c r="P73" s="2">
        <f>IF(OR(I73="",I73=0,J73=""),0,J73*N73/I73)</f>
        <v/>
      </c>
    </row>
    <row r="74">
      <c r="I74" s="0">
        <f>IF(OR(C74="",D74=""),"",MAX(0,D74-C74))</f>
        <v/>
      </c>
      <c r="J74" s="2">
        <f>IF(OR(F74="",G74=""),"",F74*G74)</f>
        <v/>
      </c>
      <c r="K74" s="2">
        <f>IF(F74="","",F74-IF(J74="",0,J74))</f>
        <v/>
      </c>
      <c r="L74" s="2">
        <f>IF(F74="","",F74-IF(H74="",0,H74))</f>
        <v/>
      </c>
      <c r="M74" s="0">
        <f>IF(OR(A74="",C74="",D74=""),"",IF(SUMPRODUCT(($A$2:$A$201=A74)*($C$2:$C$201&lt;D74)*($D$2:$D$201&gt;C74))&gt;1,"ÜBERSCHNEIDUNG",""))</f>
        <v/>
      </c>
      <c r="N74" s="0">
        <f>IF(OR(C74="",D74=""),0,MAX(0,MIN(D74,DATE(YEAR('Planung'!$B$1),MONTH('Planung'!$B$1)+1,1))-MAX(C74,'Planung'!$B$1)))</f>
        <v/>
      </c>
      <c r="O74" s="2">
        <f>IF(OR(I74="",I74=0,F74=""),0,F74*N74/I74)</f>
        <v/>
      </c>
      <c r="P74" s="2">
        <f>IF(OR(I74="",I74=0,J74=""),0,J74*N74/I74)</f>
        <v/>
      </c>
    </row>
    <row r="75">
      <c r="I75" s="0">
        <f>IF(OR(C75="",D75=""),"",MAX(0,D75-C75))</f>
        <v/>
      </c>
      <c r="J75" s="2">
        <f>IF(OR(F75="",G75=""),"",F75*G75)</f>
        <v/>
      </c>
      <c r="K75" s="2">
        <f>IF(F75="","",F75-IF(J75="",0,J75))</f>
        <v/>
      </c>
      <c r="L75" s="2">
        <f>IF(F75="","",F75-IF(H75="",0,H75))</f>
        <v/>
      </c>
      <c r="M75" s="0">
        <f>IF(OR(A75="",C75="",D75=""),"",IF(SUMPRODUCT(($A$2:$A$201=A75)*($C$2:$C$201&lt;D75)*($D$2:$D$201&gt;C75))&gt;1,"ÜBERSCHNEIDUNG",""))</f>
        <v/>
      </c>
      <c r="N75" s="0">
        <f>IF(OR(C75="",D75=""),0,MAX(0,MIN(D75,DATE(YEAR('Planung'!$B$1),MONTH('Planung'!$B$1)+1,1))-MAX(C75,'Planung'!$B$1)))</f>
        <v/>
      </c>
      <c r="O75" s="2">
        <f>IF(OR(I75="",I75=0,F75=""),0,F75*N75/I75)</f>
        <v/>
      </c>
      <c r="P75" s="2">
        <f>IF(OR(I75="",I75=0,J75=""),0,J75*N75/I75)</f>
        <v/>
      </c>
    </row>
    <row r="76">
      <c r="I76" s="0">
        <f>IF(OR(C76="",D76=""),"",MAX(0,D76-C76))</f>
        <v/>
      </c>
      <c r="J76" s="2">
        <f>IF(OR(F76="",G76=""),"",F76*G76)</f>
        <v/>
      </c>
      <c r="K76" s="2">
        <f>IF(F76="","",F76-IF(J76="",0,J76))</f>
        <v/>
      </c>
      <c r="L76" s="2">
        <f>IF(F76="","",F76-IF(H76="",0,H76))</f>
        <v/>
      </c>
      <c r="M76" s="0">
        <f>IF(OR(A76="",C76="",D76=""),"",IF(SUMPRODUCT(($A$2:$A$201=A76)*($C$2:$C$201&lt;D76)*($D$2:$D$201&gt;C76))&gt;1,"ÜBERSCHNEIDUNG",""))</f>
        <v/>
      </c>
      <c r="N76" s="0">
        <f>IF(OR(C76="",D76=""),0,MAX(0,MIN(D76,DATE(YEAR('Planung'!$B$1),MONTH('Planung'!$B$1)+1,1))-MAX(C76,'Planung'!$B$1)))</f>
        <v/>
      </c>
      <c r="O76" s="2">
        <f>IF(OR(I76="",I76=0,F76=""),0,F76*N76/I76)</f>
        <v/>
      </c>
      <c r="P76" s="2">
        <f>IF(OR(I76="",I76=0,J76=""),0,J76*N76/I76)</f>
        <v/>
      </c>
    </row>
    <row r="77">
      <c r="I77" s="0">
        <f>IF(OR(C77="",D77=""),"",MAX(0,D77-C77))</f>
        <v/>
      </c>
      <c r="J77" s="2">
        <f>IF(OR(F77="",G77=""),"",F77*G77)</f>
        <v/>
      </c>
      <c r="K77" s="2">
        <f>IF(F77="","",F77-IF(J77="",0,J77))</f>
        <v/>
      </c>
      <c r="L77" s="2">
        <f>IF(F77="","",F77-IF(H77="",0,H77))</f>
        <v/>
      </c>
      <c r="M77" s="0">
        <f>IF(OR(A77="",C77="",D77=""),"",IF(SUMPRODUCT(($A$2:$A$201=A77)*($C$2:$C$201&lt;D77)*($D$2:$D$201&gt;C77))&gt;1,"ÜBERSCHNEIDUNG",""))</f>
        <v/>
      </c>
      <c r="N77" s="0">
        <f>IF(OR(C77="",D77=""),0,MAX(0,MIN(D77,DATE(YEAR('Planung'!$B$1),MONTH('Planung'!$B$1)+1,1))-MAX(C77,'Planung'!$B$1)))</f>
        <v/>
      </c>
      <c r="O77" s="2">
        <f>IF(OR(I77="",I77=0,F77=""),0,F77*N77/I77)</f>
        <v/>
      </c>
      <c r="P77" s="2">
        <f>IF(OR(I77="",I77=0,J77=""),0,J77*N77/I77)</f>
        <v/>
      </c>
    </row>
    <row r="78">
      <c r="I78" s="0">
        <f>IF(OR(C78="",D78=""),"",MAX(0,D78-C78))</f>
        <v/>
      </c>
      <c r="J78" s="2">
        <f>IF(OR(F78="",G78=""),"",F78*G78)</f>
        <v/>
      </c>
      <c r="K78" s="2">
        <f>IF(F78="","",F78-IF(J78="",0,J78))</f>
        <v/>
      </c>
      <c r="L78" s="2">
        <f>IF(F78="","",F78-IF(H78="",0,H78))</f>
        <v/>
      </c>
      <c r="M78" s="0">
        <f>IF(OR(A78="",C78="",D78=""),"",IF(SUMPRODUCT(($A$2:$A$201=A78)*($C$2:$C$201&lt;D78)*($D$2:$D$201&gt;C78))&gt;1,"ÜBERSCHNEIDUNG",""))</f>
        <v/>
      </c>
      <c r="N78" s="0">
        <f>IF(OR(C78="",D78=""),0,MAX(0,MIN(D78,DATE(YEAR('Planung'!$B$1),MONTH('Planung'!$B$1)+1,1))-MAX(C78,'Planung'!$B$1)))</f>
        <v/>
      </c>
      <c r="O78" s="2">
        <f>IF(OR(I78="",I78=0,F78=""),0,F78*N78/I78)</f>
        <v/>
      </c>
      <c r="P78" s="2">
        <f>IF(OR(I78="",I78=0,J78=""),0,J78*N78/I78)</f>
        <v/>
      </c>
    </row>
    <row r="79">
      <c r="I79" s="0">
        <f>IF(OR(C79="",D79=""),"",MAX(0,D79-C79))</f>
        <v/>
      </c>
      <c r="J79" s="2">
        <f>IF(OR(F79="",G79=""),"",F79*G79)</f>
        <v/>
      </c>
      <c r="K79" s="2">
        <f>IF(F79="","",F79-IF(J79="",0,J79))</f>
        <v/>
      </c>
      <c r="L79" s="2">
        <f>IF(F79="","",F79-IF(H79="",0,H79))</f>
        <v/>
      </c>
      <c r="M79" s="0">
        <f>IF(OR(A79="",C79="",D79=""),"",IF(SUMPRODUCT(($A$2:$A$201=A79)*($C$2:$C$201&lt;D79)*($D$2:$D$201&gt;C79))&gt;1,"ÜBERSCHNEIDUNG",""))</f>
        <v/>
      </c>
      <c r="N79" s="0">
        <f>IF(OR(C79="",D79=""),0,MAX(0,MIN(D79,DATE(YEAR('Planung'!$B$1),MONTH('Planung'!$B$1)+1,1))-MAX(C79,'Planung'!$B$1)))</f>
        <v/>
      </c>
      <c r="O79" s="2">
        <f>IF(OR(I79="",I79=0,F79=""),0,F79*N79/I79)</f>
        <v/>
      </c>
      <c r="P79" s="2">
        <f>IF(OR(I79="",I79=0,J79=""),0,J79*N79/I79)</f>
        <v/>
      </c>
    </row>
    <row r="80">
      <c r="I80" s="0">
        <f>IF(OR(C80="",D80=""),"",MAX(0,D80-C80))</f>
        <v/>
      </c>
      <c r="J80" s="2">
        <f>IF(OR(F80="",G80=""),"",F80*G80)</f>
        <v/>
      </c>
      <c r="K80" s="2">
        <f>IF(F80="","",F80-IF(J80="",0,J80))</f>
        <v/>
      </c>
      <c r="L80" s="2">
        <f>IF(F80="","",F80-IF(H80="",0,H80))</f>
        <v/>
      </c>
      <c r="M80" s="0">
        <f>IF(OR(A80="",C80="",D80=""),"",IF(SUMPRODUCT(($A$2:$A$201=A80)*($C$2:$C$201&lt;D80)*($D$2:$D$201&gt;C80))&gt;1,"ÜBERSCHNEIDUNG",""))</f>
        <v/>
      </c>
      <c r="N80" s="0">
        <f>IF(OR(C80="",D80=""),0,MAX(0,MIN(D80,DATE(YEAR('Planung'!$B$1),MONTH('Planung'!$B$1)+1,1))-MAX(C80,'Planung'!$B$1)))</f>
        <v/>
      </c>
      <c r="O80" s="2">
        <f>IF(OR(I80="",I80=0,F80=""),0,F80*N80/I80)</f>
        <v/>
      </c>
      <c r="P80" s="2">
        <f>IF(OR(I80="",I80=0,J80=""),0,J80*N80/I80)</f>
        <v/>
      </c>
    </row>
    <row r="81">
      <c r="I81" s="0">
        <f>IF(OR(C81="",D81=""),"",MAX(0,D81-C81))</f>
        <v/>
      </c>
      <c r="J81" s="2">
        <f>IF(OR(F81="",G81=""),"",F81*G81)</f>
        <v/>
      </c>
      <c r="K81" s="2">
        <f>IF(F81="","",F81-IF(J81="",0,J81))</f>
        <v/>
      </c>
      <c r="L81" s="2">
        <f>IF(F81="","",F81-IF(H81="",0,H81))</f>
        <v/>
      </c>
      <c r="M81" s="0">
        <f>IF(OR(A81="",C81="",D81=""),"",IF(SUMPRODUCT(($A$2:$A$201=A81)*($C$2:$C$201&lt;D81)*($D$2:$D$201&gt;C81))&gt;1,"ÜBERSCHNEIDUNG",""))</f>
        <v/>
      </c>
      <c r="N81" s="0">
        <f>IF(OR(C81="",D81=""),0,MAX(0,MIN(D81,DATE(YEAR('Planung'!$B$1),MONTH('Planung'!$B$1)+1,1))-MAX(C81,'Planung'!$B$1)))</f>
        <v/>
      </c>
      <c r="O81" s="2">
        <f>IF(OR(I81="",I81=0,F81=""),0,F81*N81/I81)</f>
        <v/>
      </c>
      <c r="P81" s="2">
        <f>IF(OR(I81="",I81=0,J81=""),0,J81*N81/I81)</f>
        <v/>
      </c>
    </row>
    <row r="82">
      <c r="I82" s="0">
        <f>IF(OR(C82="",D82=""),"",MAX(0,D82-C82))</f>
        <v/>
      </c>
      <c r="J82" s="2">
        <f>IF(OR(F82="",G82=""),"",F82*G82)</f>
        <v/>
      </c>
      <c r="K82" s="2">
        <f>IF(F82="","",F82-IF(J82="",0,J82))</f>
        <v/>
      </c>
      <c r="L82" s="2">
        <f>IF(F82="","",F82-IF(H82="",0,H82))</f>
        <v/>
      </c>
      <c r="M82" s="0">
        <f>IF(OR(A82="",C82="",D82=""),"",IF(SUMPRODUCT(($A$2:$A$201=A82)*($C$2:$C$201&lt;D82)*($D$2:$D$201&gt;C82))&gt;1,"ÜBERSCHNEIDUNG",""))</f>
        <v/>
      </c>
      <c r="N82" s="0">
        <f>IF(OR(C82="",D82=""),0,MAX(0,MIN(D82,DATE(YEAR('Planung'!$B$1),MONTH('Planung'!$B$1)+1,1))-MAX(C82,'Planung'!$B$1)))</f>
        <v/>
      </c>
      <c r="O82" s="2">
        <f>IF(OR(I82="",I82=0,F82=""),0,F82*N82/I82)</f>
        <v/>
      </c>
      <c r="P82" s="2">
        <f>IF(OR(I82="",I82=0,J82=""),0,J82*N82/I82)</f>
        <v/>
      </c>
    </row>
    <row r="83">
      <c r="I83" s="0">
        <f>IF(OR(C83="",D83=""),"",MAX(0,D83-C83))</f>
        <v/>
      </c>
      <c r="J83" s="2">
        <f>IF(OR(F83="",G83=""),"",F83*G83)</f>
        <v/>
      </c>
      <c r="K83" s="2">
        <f>IF(F83="","",F83-IF(J83="",0,J83))</f>
        <v/>
      </c>
      <c r="L83" s="2">
        <f>IF(F83="","",F83-IF(H83="",0,H83))</f>
        <v/>
      </c>
      <c r="M83" s="0">
        <f>IF(OR(A83="",C83="",D83=""),"",IF(SUMPRODUCT(($A$2:$A$201=A83)*($C$2:$C$201&lt;D83)*($D$2:$D$201&gt;C83))&gt;1,"ÜBERSCHNEIDUNG",""))</f>
        <v/>
      </c>
      <c r="N83" s="0">
        <f>IF(OR(C83="",D83=""),0,MAX(0,MIN(D83,DATE(YEAR('Planung'!$B$1),MONTH('Planung'!$B$1)+1,1))-MAX(C83,'Planung'!$B$1)))</f>
        <v/>
      </c>
      <c r="O83" s="2">
        <f>IF(OR(I83="",I83=0,F83=""),0,F83*N83/I83)</f>
        <v/>
      </c>
      <c r="P83" s="2">
        <f>IF(OR(I83="",I83=0,J83=""),0,J83*N83/I83)</f>
        <v/>
      </c>
    </row>
    <row r="84">
      <c r="I84" s="0">
        <f>IF(OR(C84="",D84=""),"",MAX(0,D84-C84))</f>
        <v/>
      </c>
      <c r="J84" s="2">
        <f>IF(OR(F84="",G84=""),"",F84*G84)</f>
        <v/>
      </c>
      <c r="K84" s="2">
        <f>IF(F84="","",F84-IF(J84="",0,J84))</f>
        <v/>
      </c>
      <c r="L84" s="2">
        <f>IF(F84="","",F84-IF(H84="",0,H84))</f>
        <v/>
      </c>
      <c r="M84" s="0">
        <f>IF(OR(A84="",C84="",D84=""),"",IF(SUMPRODUCT(($A$2:$A$201=A84)*($C$2:$C$201&lt;D84)*($D$2:$D$201&gt;C84))&gt;1,"ÜBERSCHNEIDUNG",""))</f>
        <v/>
      </c>
      <c r="N84" s="0">
        <f>IF(OR(C84="",D84=""),0,MAX(0,MIN(D84,DATE(YEAR('Planung'!$B$1),MONTH('Planung'!$B$1)+1,1))-MAX(C84,'Planung'!$B$1)))</f>
        <v/>
      </c>
      <c r="O84" s="2">
        <f>IF(OR(I84="",I84=0,F84=""),0,F84*N84/I84)</f>
        <v/>
      </c>
      <c r="P84" s="2">
        <f>IF(OR(I84="",I84=0,J84=""),0,J84*N84/I84)</f>
        <v/>
      </c>
    </row>
    <row r="85">
      <c r="I85" s="0">
        <f>IF(OR(C85="",D85=""),"",MAX(0,D85-C85))</f>
        <v/>
      </c>
      <c r="J85" s="2">
        <f>IF(OR(F85="",G85=""),"",F85*G85)</f>
        <v/>
      </c>
      <c r="K85" s="2">
        <f>IF(F85="","",F85-IF(J85="",0,J85))</f>
        <v/>
      </c>
      <c r="L85" s="2">
        <f>IF(F85="","",F85-IF(H85="",0,H85))</f>
        <v/>
      </c>
      <c r="M85" s="0">
        <f>IF(OR(A85="",C85="",D85=""),"",IF(SUMPRODUCT(($A$2:$A$201=A85)*($C$2:$C$201&lt;D85)*($D$2:$D$201&gt;C85))&gt;1,"ÜBERSCHNEIDUNG",""))</f>
        <v/>
      </c>
      <c r="N85" s="0">
        <f>IF(OR(C85="",D85=""),0,MAX(0,MIN(D85,DATE(YEAR('Planung'!$B$1),MONTH('Planung'!$B$1)+1,1))-MAX(C85,'Planung'!$B$1)))</f>
        <v/>
      </c>
      <c r="O85" s="2">
        <f>IF(OR(I85="",I85=0,F85=""),0,F85*N85/I85)</f>
        <v/>
      </c>
      <c r="P85" s="2">
        <f>IF(OR(I85="",I85=0,J85=""),0,J85*N85/I85)</f>
        <v/>
      </c>
    </row>
    <row r="86">
      <c r="I86" s="0">
        <f>IF(OR(C86="",D86=""),"",MAX(0,D86-C86))</f>
        <v/>
      </c>
      <c r="J86" s="2">
        <f>IF(OR(F86="",G86=""),"",F86*G86)</f>
        <v/>
      </c>
      <c r="K86" s="2">
        <f>IF(F86="","",F86-IF(J86="",0,J86))</f>
        <v/>
      </c>
      <c r="L86" s="2">
        <f>IF(F86="","",F86-IF(H86="",0,H86))</f>
        <v/>
      </c>
      <c r="M86" s="0">
        <f>IF(OR(A86="",C86="",D86=""),"",IF(SUMPRODUCT(($A$2:$A$201=A86)*($C$2:$C$201&lt;D86)*($D$2:$D$201&gt;C86))&gt;1,"ÜBERSCHNEIDUNG",""))</f>
        <v/>
      </c>
      <c r="N86" s="0">
        <f>IF(OR(C86="",D86=""),0,MAX(0,MIN(D86,DATE(YEAR('Planung'!$B$1),MONTH('Planung'!$B$1)+1,1))-MAX(C86,'Planung'!$B$1)))</f>
        <v/>
      </c>
      <c r="O86" s="2">
        <f>IF(OR(I86="",I86=0,F86=""),0,F86*N86/I86)</f>
        <v/>
      </c>
      <c r="P86" s="2">
        <f>IF(OR(I86="",I86=0,J86=""),0,J86*N86/I86)</f>
        <v/>
      </c>
    </row>
    <row r="87">
      <c r="I87" s="0">
        <f>IF(OR(C87="",D87=""),"",MAX(0,D87-C87))</f>
        <v/>
      </c>
      <c r="J87" s="2">
        <f>IF(OR(F87="",G87=""),"",F87*G87)</f>
        <v/>
      </c>
      <c r="K87" s="2">
        <f>IF(F87="","",F87-IF(J87="",0,J87))</f>
        <v/>
      </c>
      <c r="L87" s="2">
        <f>IF(F87="","",F87-IF(H87="",0,H87))</f>
        <v/>
      </c>
      <c r="M87" s="0">
        <f>IF(OR(A87="",C87="",D87=""),"",IF(SUMPRODUCT(($A$2:$A$201=A87)*($C$2:$C$201&lt;D87)*($D$2:$D$201&gt;C87))&gt;1,"ÜBERSCHNEIDUNG",""))</f>
        <v/>
      </c>
      <c r="N87" s="0">
        <f>IF(OR(C87="",D87=""),0,MAX(0,MIN(D87,DATE(YEAR('Planung'!$B$1),MONTH('Planung'!$B$1)+1,1))-MAX(C87,'Planung'!$B$1)))</f>
        <v/>
      </c>
      <c r="O87" s="2">
        <f>IF(OR(I87="",I87=0,F87=""),0,F87*N87/I87)</f>
        <v/>
      </c>
      <c r="P87" s="2">
        <f>IF(OR(I87="",I87=0,J87=""),0,J87*N87/I87)</f>
        <v/>
      </c>
    </row>
    <row r="88">
      <c r="I88" s="0">
        <f>IF(OR(C88="",D88=""),"",MAX(0,D88-C88))</f>
        <v/>
      </c>
      <c r="J88" s="2">
        <f>IF(OR(F88="",G88=""),"",F88*G88)</f>
        <v/>
      </c>
      <c r="K88" s="2">
        <f>IF(F88="","",F88-IF(J88="",0,J88))</f>
        <v/>
      </c>
      <c r="L88" s="2">
        <f>IF(F88="","",F88-IF(H88="",0,H88))</f>
        <v/>
      </c>
      <c r="M88" s="0">
        <f>IF(OR(A88="",C88="",D88=""),"",IF(SUMPRODUCT(($A$2:$A$201=A88)*($C$2:$C$201&lt;D88)*($D$2:$D$201&gt;C88))&gt;1,"ÜBERSCHNEIDUNG",""))</f>
        <v/>
      </c>
      <c r="N88" s="0">
        <f>IF(OR(C88="",D88=""),0,MAX(0,MIN(D88,DATE(YEAR('Planung'!$B$1),MONTH('Planung'!$B$1)+1,1))-MAX(C88,'Planung'!$B$1)))</f>
        <v/>
      </c>
      <c r="O88" s="2">
        <f>IF(OR(I88="",I88=0,F88=""),0,F88*N88/I88)</f>
        <v/>
      </c>
      <c r="P88" s="2">
        <f>IF(OR(I88="",I88=0,J88=""),0,J88*N88/I88)</f>
        <v/>
      </c>
    </row>
    <row r="89">
      <c r="I89" s="0">
        <f>IF(OR(C89="",D89=""),"",MAX(0,D89-C89))</f>
        <v/>
      </c>
      <c r="J89" s="2">
        <f>IF(OR(F89="",G89=""),"",F89*G89)</f>
        <v/>
      </c>
      <c r="K89" s="2">
        <f>IF(F89="","",F89-IF(J89="",0,J89))</f>
        <v/>
      </c>
      <c r="L89" s="2">
        <f>IF(F89="","",F89-IF(H89="",0,H89))</f>
        <v/>
      </c>
      <c r="M89" s="0">
        <f>IF(OR(A89="",C89="",D89=""),"",IF(SUMPRODUCT(($A$2:$A$201=A89)*($C$2:$C$201&lt;D89)*($D$2:$D$201&gt;C89))&gt;1,"ÜBERSCHNEIDUNG",""))</f>
        <v/>
      </c>
      <c r="N89" s="0">
        <f>IF(OR(C89="",D89=""),0,MAX(0,MIN(D89,DATE(YEAR('Planung'!$B$1),MONTH('Planung'!$B$1)+1,1))-MAX(C89,'Planung'!$B$1)))</f>
        <v/>
      </c>
      <c r="O89" s="2">
        <f>IF(OR(I89="",I89=0,F89=""),0,F89*N89/I89)</f>
        <v/>
      </c>
      <c r="P89" s="2">
        <f>IF(OR(I89="",I89=0,J89=""),0,J89*N89/I89)</f>
        <v/>
      </c>
    </row>
    <row r="90">
      <c r="I90" s="0">
        <f>IF(OR(C90="",D90=""),"",MAX(0,D90-C90))</f>
        <v/>
      </c>
      <c r="J90" s="2">
        <f>IF(OR(F90="",G90=""),"",F90*G90)</f>
        <v/>
      </c>
      <c r="K90" s="2">
        <f>IF(F90="","",F90-IF(J90="",0,J90))</f>
        <v/>
      </c>
      <c r="L90" s="2">
        <f>IF(F90="","",F90-IF(H90="",0,H90))</f>
        <v/>
      </c>
      <c r="M90" s="0">
        <f>IF(OR(A90="",C90="",D90=""),"",IF(SUMPRODUCT(($A$2:$A$201=A90)*($C$2:$C$201&lt;D90)*($D$2:$D$201&gt;C90))&gt;1,"ÜBERSCHNEIDUNG",""))</f>
        <v/>
      </c>
      <c r="N90" s="0">
        <f>IF(OR(C90="",D90=""),0,MAX(0,MIN(D90,DATE(YEAR('Planung'!$B$1),MONTH('Planung'!$B$1)+1,1))-MAX(C90,'Planung'!$B$1)))</f>
        <v/>
      </c>
      <c r="O90" s="2">
        <f>IF(OR(I90="",I90=0,F90=""),0,F90*N90/I90)</f>
        <v/>
      </c>
      <c r="P90" s="2">
        <f>IF(OR(I90="",I90=0,J90=""),0,J90*N90/I90)</f>
        <v/>
      </c>
    </row>
    <row r="91">
      <c r="I91" s="0">
        <f>IF(OR(C91="",D91=""),"",MAX(0,D91-C91))</f>
        <v/>
      </c>
      <c r="J91" s="2">
        <f>IF(OR(F91="",G91=""),"",F91*G91)</f>
        <v/>
      </c>
      <c r="K91" s="2">
        <f>IF(F91="","",F91-IF(J91="",0,J91))</f>
        <v/>
      </c>
      <c r="L91" s="2">
        <f>IF(F91="","",F91-IF(H91="",0,H91))</f>
        <v/>
      </c>
      <c r="M91" s="0">
        <f>IF(OR(A91="",C91="",D91=""),"",IF(SUMPRODUCT(($A$2:$A$201=A91)*($C$2:$C$201&lt;D91)*($D$2:$D$201&gt;C91))&gt;1,"ÜBERSCHNEIDUNG",""))</f>
        <v/>
      </c>
      <c r="N91" s="0">
        <f>IF(OR(C91="",D91=""),0,MAX(0,MIN(D91,DATE(YEAR('Planung'!$B$1),MONTH('Planung'!$B$1)+1,1))-MAX(C91,'Planung'!$B$1)))</f>
        <v/>
      </c>
      <c r="O91" s="2">
        <f>IF(OR(I91="",I91=0,F91=""),0,F91*N91/I91)</f>
        <v/>
      </c>
      <c r="P91" s="2">
        <f>IF(OR(I91="",I91=0,J91=""),0,J91*N91/I91)</f>
        <v/>
      </c>
    </row>
    <row r="92">
      <c r="I92" s="0">
        <f>IF(OR(C92="",D92=""),"",MAX(0,D92-C92))</f>
        <v/>
      </c>
      <c r="J92" s="2">
        <f>IF(OR(F92="",G92=""),"",F92*G92)</f>
        <v/>
      </c>
      <c r="K92" s="2">
        <f>IF(F92="","",F92-IF(J92="",0,J92))</f>
        <v/>
      </c>
      <c r="L92" s="2">
        <f>IF(F92="","",F92-IF(H92="",0,H92))</f>
        <v/>
      </c>
      <c r="M92" s="0">
        <f>IF(OR(A92="",C92="",D92=""),"",IF(SUMPRODUCT(($A$2:$A$201=A92)*($C$2:$C$201&lt;D92)*($D$2:$D$201&gt;C92))&gt;1,"ÜBERSCHNEIDUNG",""))</f>
        <v/>
      </c>
      <c r="N92" s="0">
        <f>IF(OR(C92="",D92=""),0,MAX(0,MIN(D92,DATE(YEAR('Planung'!$B$1),MONTH('Planung'!$B$1)+1,1))-MAX(C92,'Planung'!$B$1)))</f>
        <v/>
      </c>
      <c r="O92" s="2">
        <f>IF(OR(I92="",I92=0,F92=""),0,F92*N92/I92)</f>
        <v/>
      </c>
      <c r="P92" s="2">
        <f>IF(OR(I92="",I92=0,J92=""),0,J92*N92/I92)</f>
        <v/>
      </c>
    </row>
    <row r="93">
      <c r="I93" s="0">
        <f>IF(OR(C93="",D93=""),"",MAX(0,D93-C93))</f>
        <v/>
      </c>
      <c r="J93" s="2">
        <f>IF(OR(F93="",G93=""),"",F93*G93)</f>
        <v/>
      </c>
      <c r="K93" s="2">
        <f>IF(F93="","",F93-IF(J93="",0,J93))</f>
        <v/>
      </c>
      <c r="L93" s="2">
        <f>IF(F93="","",F93-IF(H93="",0,H93))</f>
        <v/>
      </c>
      <c r="M93" s="0">
        <f>IF(OR(A93="",C93="",D93=""),"",IF(SUMPRODUCT(($A$2:$A$201=A93)*($C$2:$C$201&lt;D93)*($D$2:$D$201&gt;C93))&gt;1,"ÜBERSCHNEIDUNG",""))</f>
        <v/>
      </c>
      <c r="N93" s="0">
        <f>IF(OR(C93="",D93=""),0,MAX(0,MIN(D93,DATE(YEAR('Planung'!$B$1),MONTH('Planung'!$B$1)+1,1))-MAX(C93,'Planung'!$B$1)))</f>
        <v/>
      </c>
      <c r="O93" s="2">
        <f>IF(OR(I93="",I93=0,F93=""),0,F93*N93/I93)</f>
        <v/>
      </c>
      <c r="P93" s="2">
        <f>IF(OR(I93="",I93=0,J93=""),0,J93*N93/I93)</f>
        <v/>
      </c>
    </row>
    <row r="94">
      <c r="I94" s="0">
        <f>IF(OR(C94="",D94=""),"",MAX(0,D94-C94))</f>
        <v/>
      </c>
      <c r="J94" s="2">
        <f>IF(OR(F94="",G94=""),"",F94*G94)</f>
        <v/>
      </c>
      <c r="K94" s="2">
        <f>IF(F94="","",F94-IF(J94="",0,J94))</f>
        <v/>
      </c>
      <c r="L94" s="2">
        <f>IF(F94="","",F94-IF(H94="",0,H94))</f>
        <v/>
      </c>
      <c r="M94" s="0">
        <f>IF(OR(A94="",C94="",D94=""),"",IF(SUMPRODUCT(($A$2:$A$201=A94)*($C$2:$C$201&lt;D94)*($D$2:$D$201&gt;C94))&gt;1,"ÜBERSCHNEIDUNG",""))</f>
        <v/>
      </c>
      <c r="N94" s="0">
        <f>IF(OR(C94="",D94=""),0,MAX(0,MIN(D94,DATE(YEAR('Planung'!$B$1),MONTH('Planung'!$B$1)+1,1))-MAX(C94,'Planung'!$B$1)))</f>
        <v/>
      </c>
      <c r="O94" s="2">
        <f>IF(OR(I94="",I94=0,F94=""),0,F94*N94/I94)</f>
        <v/>
      </c>
      <c r="P94" s="2">
        <f>IF(OR(I94="",I94=0,J94=""),0,J94*N94/I94)</f>
        <v/>
      </c>
    </row>
    <row r="95">
      <c r="I95" s="0">
        <f>IF(OR(C95="",D95=""),"",MAX(0,D95-C95))</f>
        <v/>
      </c>
      <c r="J95" s="2">
        <f>IF(OR(F95="",G95=""),"",F95*G95)</f>
        <v/>
      </c>
      <c r="K95" s="2">
        <f>IF(F95="","",F95-IF(J95="",0,J95))</f>
        <v/>
      </c>
      <c r="L95" s="2">
        <f>IF(F95="","",F95-IF(H95="",0,H95))</f>
        <v/>
      </c>
      <c r="M95" s="0">
        <f>IF(OR(A95="",C95="",D95=""),"",IF(SUMPRODUCT(($A$2:$A$201=A95)*($C$2:$C$201&lt;D95)*($D$2:$D$201&gt;C95))&gt;1,"ÜBERSCHNEIDUNG",""))</f>
        <v/>
      </c>
      <c r="N95" s="0">
        <f>IF(OR(C95="",D95=""),0,MAX(0,MIN(D95,DATE(YEAR('Planung'!$B$1),MONTH('Planung'!$B$1)+1,1))-MAX(C95,'Planung'!$B$1)))</f>
        <v/>
      </c>
      <c r="O95" s="2">
        <f>IF(OR(I95="",I95=0,F95=""),0,F95*N95/I95)</f>
        <v/>
      </c>
      <c r="P95" s="2">
        <f>IF(OR(I95="",I95=0,J95=""),0,J95*N95/I95)</f>
        <v/>
      </c>
    </row>
    <row r="96">
      <c r="I96" s="0">
        <f>IF(OR(C96="",D96=""),"",MAX(0,D96-C96))</f>
        <v/>
      </c>
      <c r="J96" s="2">
        <f>IF(OR(F96="",G96=""),"",F96*G96)</f>
        <v/>
      </c>
      <c r="K96" s="2">
        <f>IF(F96="","",F96-IF(J96="",0,J96))</f>
        <v/>
      </c>
      <c r="L96" s="2">
        <f>IF(F96="","",F96-IF(H96="",0,H96))</f>
        <v/>
      </c>
      <c r="M96" s="0">
        <f>IF(OR(A96="",C96="",D96=""),"",IF(SUMPRODUCT(($A$2:$A$201=A96)*($C$2:$C$201&lt;D96)*($D$2:$D$201&gt;C96))&gt;1,"ÜBERSCHNEIDUNG",""))</f>
        <v/>
      </c>
      <c r="N96" s="0">
        <f>IF(OR(C96="",D96=""),0,MAX(0,MIN(D96,DATE(YEAR('Planung'!$B$1),MONTH('Planung'!$B$1)+1,1))-MAX(C96,'Planung'!$B$1)))</f>
        <v/>
      </c>
      <c r="O96" s="2">
        <f>IF(OR(I96="",I96=0,F96=""),0,F96*N96/I96)</f>
        <v/>
      </c>
      <c r="P96" s="2">
        <f>IF(OR(I96="",I96=0,J96=""),0,J96*N96/I96)</f>
        <v/>
      </c>
    </row>
    <row r="97">
      <c r="I97" s="0">
        <f>IF(OR(C97="",D97=""),"",MAX(0,D97-C97))</f>
        <v/>
      </c>
      <c r="J97" s="2">
        <f>IF(OR(F97="",G97=""),"",F97*G97)</f>
        <v/>
      </c>
      <c r="K97" s="2">
        <f>IF(F97="","",F97-IF(J97="",0,J97))</f>
        <v/>
      </c>
      <c r="L97" s="2">
        <f>IF(F97="","",F97-IF(H97="",0,H97))</f>
        <v/>
      </c>
      <c r="M97" s="0">
        <f>IF(OR(A97="",C97="",D97=""),"",IF(SUMPRODUCT(($A$2:$A$201=A97)*($C$2:$C$201&lt;D97)*($D$2:$D$201&gt;C97))&gt;1,"ÜBERSCHNEIDUNG",""))</f>
        <v/>
      </c>
      <c r="N97" s="0">
        <f>IF(OR(C97="",D97=""),0,MAX(0,MIN(D97,DATE(YEAR('Planung'!$B$1),MONTH('Planung'!$B$1)+1,1))-MAX(C97,'Planung'!$B$1)))</f>
        <v/>
      </c>
      <c r="O97" s="2">
        <f>IF(OR(I97="",I97=0,F97=""),0,F97*N97/I97)</f>
        <v/>
      </c>
      <c r="P97" s="2">
        <f>IF(OR(I97="",I97=0,J97=""),0,J97*N97/I97)</f>
        <v/>
      </c>
    </row>
    <row r="98">
      <c r="I98" s="0">
        <f>IF(OR(C98="",D98=""),"",MAX(0,D98-C98))</f>
        <v/>
      </c>
      <c r="J98" s="2">
        <f>IF(OR(F98="",G98=""),"",F98*G98)</f>
        <v/>
      </c>
      <c r="K98" s="2">
        <f>IF(F98="","",F98-IF(J98="",0,J98))</f>
        <v/>
      </c>
      <c r="L98" s="2">
        <f>IF(F98="","",F98-IF(H98="",0,H98))</f>
        <v/>
      </c>
      <c r="M98" s="0">
        <f>IF(OR(A98="",C98="",D98=""),"",IF(SUMPRODUCT(($A$2:$A$201=A98)*($C$2:$C$201&lt;D98)*($D$2:$D$201&gt;C98))&gt;1,"ÜBERSCHNEIDUNG",""))</f>
        <v/>
      </c>
      <c r="N98" s="0">
        <f>IF(OR(C98="",D98=""),0,MAX(0,MIN(D98,DATE(YEAR('Planung'!$B$1),MONTH('Planung'!$B$1)+1,1))-MAX(C98,'Planung'!$B$1)))</f>
        <v/>
      </c>
      <c r="O98" s="2">
        <f>IF(OR(I98="",I98=0,F98=""),0,F98*N98/I98)</f>
        <v/>
      </c>
      <c r="P98" s="2">
        <f>IF(OR(I98="",I98=0,J98=""),0,J98*N98/I98)</f>
        <v/>
      </c>
    </row>
    <row r="99">
      <c r="I99" s="0">
        <f>IF(OR(C99="",D99=""),"",MAX(0,D99-C99))</f>
        <v/>
      </c>
      <c r="J99" s="2">
        <f>IF(OR(F99="",G99=""),"",F99*G99)</f>
        <v/>
      </c>
      <c r="K99" s="2">
        <f>IF(F99="","",F99-IF(J99="",0,J99))</f>
        <v/>
      </c>
      <c r="L99" s="2">
        <f>IF(F99="","",F99-IF(H99="",0,H99))</f>
        <v/>
      </c>
      <c r="M99" s="0">
        <f>IF(OR(A99="",C99="",D99=""),"",IF(SUMPRODUCT(($A$2:$A$201=A99)*($C$2:$C$201&lt;D99)*($D$2:$D$201&gt;C99))&gt;1,"ÜBERSCHNEIDUNG",""))</f>
        <v/>
      </c>
      <c r="N99" s="0">
        <f>IF(OR(C99="",D99=""),0,MAX(0,MIN(D99,DATE(YEAR('Planung'!$B$1),MONTH('Planung'!$B$1)+1,1))-MAX(C99,'Planung'!$B$1)))</f>
        <v/>
      </c>
      <c r="O99" s="2">
        <f>IF(OR(I99="",I99=0,F99=""),0,F99*N99/I99)</f>
        <v/>
      </c>
      <c r="P99" s="2">
        <f>IF(OR(I99="",I99=0,J99=""),0,J99*N99/I99)</f>
        <v/>
      </c>
    </row>
    <row r="100">
      <c r="I100" s="0">
        <f>IF(OR(C100="",D100=""),"",MAX(0,D100-C100))</f>
        <v/>
      </c>
      <c r="J100" s="2">
        <f>IF(OR(F100="",G100=""),"",F100*G100)</f>
        <v/>
      </c>
      <c r="K100" s="2">
        <f>IF(F100="","",F100-IF(J100="",0,J100))</f>
        <v/>
      </c>
      <c r="L100" s="2">
        <f>IF(F100="","",F100-IF(H100="",0,H100))</f>
        <v/>
      </c>
      <c r="M100" s="0">
        <f>IF(OR(A100="",C100="",D100=""),"",IF(SUMPRODUCT(($A$2:$A$201=A100)*($C$2:$C$201&lt;D100)*($D$2:$D$201&gt;C100))&gt;1,"ÜBERSCHNEIDUNG",""))</f>
        <v/>
      </c>
      <c r="N100" s="0">
        <f>IF(OR(C100="",D100=""),0,MAX(0,MIN(D100,DATE(YEAR('Planung'!$B$1),MONTH('Planung'!$B$1)+1,1))-MAX(C100,'Planung'!$B$1)))</f>
        <v/>
      </c>
      <c r="O100" s="2">
        <f>IF(OR(I100="",I100=0,F100=""),0,F100*N100/I100)</f>
        <v/>
      </c>
      <c r="P100" s="2">
        <f>IF(OR(I100="",I100=0,J100=""),0,J100*N100/I100)</f>
        <v/>
      </c>
    </row>
    <row r="101">
      <c r="I101" s="0">
        <f>IF(OR(C101="",D101=""),"",MAX(0,D101-C101))</f>
        <v/>
      </c>
      <c r="J101" s="2">
        <f>IF(OR(F101="",G101=""),"",F101*G101)</f>
        <v/>
      </c>
      <c r="K101" s="2">
        <f>IF(F101="","",F101-IF(J101="",0,J101))</f>
        <v/>
      </c>
      <c r="L101" s="2">
        <f>IF(F101="","",F101-IF(H101="",0,H101))</f>
        <v/>
      </c>
      <c r="M101" s="0">
        <f>IF(OR(A101="",C101="",D101=""),"",IF(SUMPRODUCT(($A$2:$A$201=A101)*($C$2:$C$201&lt;D101)*($D$2:$D$201&gt;C101))&gt;1,"ÜBERSCHNEIDUNG",""))</f>
        <v/>
      </c>
      <c r="N101" s="0">
        <f>IF(OR(C101="",D101=""),0,MAX(0,MIN(D101,DATE(YEAR('Planung'!$B$1),MONTH('Planung'!$B$1)+1,1))-MAX(C101,'Planung'!$B$1)))</f>
        <v/>
      </c>
      <c r="O101" s="2">
        <f>IF(OR(I101="",I101=0,F101=""),0,F101*N101/I101)</f>
        <v/>
      </c>
      <c r="P101" s="2">
        <f>IF(OR(I101="",I101=0,J101=""),0,J101*N101/I101)</f>
        <v/>
      </c>
    </row>
    <row r="102">
      <c r="I102" s="0">
        <f>IF(OR(C102="",D102=""),"",MAX(0,D102-C102))</f>
        <v/>
      </c>
      <c r="J102" s="2">
        <f>IF(OR(F102="",G102=""),"",F102*G102)</f>
        <v/>
      </c>
      <c r="K102" s="2">
        <f>IF(F102="","",F102-IF(J102="",0,J102))</f>
        <v/>
      </c>
      <c r="L102" s="2">
        <f>IF(F102="","",F102-IF(H102="",0,H102))</f>
        <v/>
      </c>
      <c r="M102" s="0">
        <f>IF(OR(A102="",C102="",D102=""),"",IF(SUMPRODUCT(($A$2:$A$201=A102)*($C$2:$C$201&lt;D102)*($D$2:$D$201&gt;C102))&gt;1,"ÜBERSCHNEIDUNG",""))</f>
        <v/>
      </c>
      <c r="N102" s="0">
        <f>IF(OR(C102="",D102=""),0,MAX(0,MIN(D102,DATE(YEAR('Planung'!$B$1),MONTH('Planung'!$B$1)+1,1))-MAX(C102,'Planung'!$B$1)))</f>
        <v/>
      </c>
      <c r="O102" s="2">
        <f>IF(OR(I102="",I102=0,F102=""),0,F102*N102/I102)</f>
        <v/>
      </c>
      <c r="P102" s="2">
        <f>IF(OR(I102="",I102=0,J102=""),0,J102*N102/I102)</f>
        <v/>
      </c>
    </row>
    <row r="103">
      <c r="I103" s="0">
        <f>IF(OR(C103="",D103=""),"",MAX(0,D103-C103))</f>
        <v/>
      </c>
      <c r="J103" s="2">
        <f>IF(OR(F103="",G103=""),"",F103*G103)</f>
        <v/>
      </c>
      <c r="K103" s="2">
        <f>IF(F103="","",F103-IF(J103="",0,J103))</f>
        <v/>
      </c>
      <c r="L103" s="2">
        <f>IF(F103="","",F103-IF(H103="",0,H103))</f>
        <v/>
      </c>
      <c r="M103" s="0">
        <f>IF(OR(A103="",C103="",D103=""),"",IF(SUMPRODUCT(($A$2:$A$201=A103)*($C$2:$C$201&lt;D103)*($D$2:$D$201&gt;C103))&gt;1,"ÜBERSCHNEIDUNG",""))</f>
        <v/>
      </c>
      <c r="N103" s="0">
        <f>IF(OR(C103="",D103=""),0,MAX(0,MIN(D103,DATE(YEAR('Planung'!$B$1),MONTH('Planung'!$B$1)+1,1))-MAX(C103,'Planung'!$B$1)))</f>
        <v/>
      </c>
      <c r="O103" s="2">
        <f>IF(OR(I103="",I103=0,F103=""),0,F103*N103/I103)</f>
        <v/>
      </c>
      <c r="P103" s="2">
        <f>IF(OR(I103="",I103=0,J103=""),0,J103*N103/I103)</f>
        <v/>
      </c>
    </row>
    <row r="104">
      <c r="I104" s="0">
        <f>IF(OR(C104="",D104=""),"",MAX(0,D104-C104))</f>
        <v/>
      </c>
      <c r="J104" s="2">
        <f>IF(OR(F104="",G104=""),"",F104*G104)</f>
        <v/>
      </c>
      <c r="K104" s="2">
        <f>IF(F104="","",F104-IF(J104="",0,J104))</f>
        <v/>
      </c>
      <c r="L104" s="2">
        <f>IF(F104="","",F104-IF(H104="",0,H104))</f>
        <v/>
      </c>
      <c r="M104" s="0">
        <f>IF(OR(A104="",C104="",D104=""),"",IF(SUMPRODUCT(($A$2:$A$201=A104)*($C$2:$C$201&lt;D104)*($D$2:$D$201&gt;C104))&gt;1,"ÜBERSCHNEIDUNG",""))</f>
        <v/>
      </c>
      <c r="N104" s="0">
        <f>IF(OR(C104="",D104=""),0,MAX(0,MIN(D104,DATE(YEAR('Planung'!$B$1),MONTH('Planung'!$B$1)+1,1))-MAX(C104,'Planung'!$B$1)))</f>
        <v/>
      </c>
      <c r="O104" s="2">
        <f>IF(OR(I104="",I104=0,F104=""),0,F104*N104/I104)</f>
        <v/>
      </c>
      <c r="P104" s="2">
        <f>IF(OR(I104="",I104=0,J104=""),0,J104*N104/I104)</f>
        <v/>
      </c>
    </row>
    <row r="105">
      <c r="I105" s="0">
        <f>IF(OR(C105="",D105=""),"",MAX(0,D105-C105))</f>
        <v/>
      </c>
      <c r="J105" s="2">
        <f>IF(OR(F105="",G105=""),"",F105*G105)</f>
        <v/>
      </c>
      <c r="K105" s="2">
        <f>IF(F105="","",F105-IF(J105="",0,J105))</f>
        <v/>
      </c>
      <c r="L105" s="2">
        <f>IF(F105="","",F105-IF(H105="",0,H105))</f>
        <v/>
      </c>
      <c r="M105" s="0">
        <f>IF(OR(A105="",C105="",D105=""),"",IF(SUMPRODUCT(($A$2:$A$201=A105)*($C$2:$C$201&lt;D105)*($D$2:$D$201&gt;C105))&gt;1,"ÜBERSCHNEIDUNG",""))</f>
        <v/>
      </c>
      <c r="N105" s="0">
        <f>IF(OR(C105="",D105=""),0,MAX(0,MIN(D105,DATE(YEAR('Planung'!$B$1),MONTH('Planung'!$B$1)+1,1))-MAX(C105,'Planung'!$B$1)))</f>
        <v/>
      </c>
      <c r="O105" s="2">
        <f>IF(OR(I105="",I105=0,F105=""),0,F105*N105/I105)</f>
        <v/>
      </c>
      <c r="P105" s="2">
        <f>IF(OR(I105="",I105=0,J105=""),0,J105*N105/I105)</f>
        <v/>
      </c>
    </row>
    <row r="106">
      <c r="I106" s="0">
        <f>IF(OR(C106="",D106=""),"",MAX(0,D106-C106))</f>
        <v/>
      </c>
      <c r="J106" s="2">
        <f>IF(OR(F106="",G106=""),"",F106*G106)</f>
        <v/>
      </c>
      <c r="K106" s="2">
        <f>IF(F106="","",F106-IF(J106="",0,J106))</f>
        <v/>
      </c>
      <c r="L106" s="2">
        <f>IF(F106="","",F106-IF(H106="",0,H106))</f>
        <v/>
      </c>
      <c r="M106" s="0">
        <f>IF(OR(A106="",C106="",D106=""),"",IF(SUMPRODUCT(($A$2:$A$201=A106)*($C$2:$C$201&lt;D106)*($D$2:$D$201&gt;C106))&gt;1,"ÜBERSCHNEIDUNG",""))</f>
        <v/>
      </c>
      <c r="N106" s="0">
        <f>IF(OR(C106="",D106=""),0,MAX(0,MIN(D106,DATE(YEAR('Planung'!$B$1),MONTH('Planung'!$B$1)+1,1))-MAX(C106,'Planung'!$B$1)))</f>
        <v/>
      </c>
      <c r="O106" s="2">
        <f>IF(OR(I106="",I106=0,F106=""),0,F106*N106/I106)</f>
        <v/>
      </c>
      <c r="P106" s="2">
        <f>IF(OR(I106="",I106=0,J106=""),0,J106*N106/I106)</f>
        <v/>
      </c>
    </row>
    <row r="107">
      <c r="I107" s="0">
        <f>IF(OR(C107="",D107=""),"",MAX(0,D107-C107))</f>
        <v/>
      </c>
      <c r="J107" s="2">
        <f>IF(OR(F107="",G107=""),"",F107*G107)</f>
        <v/>
      </c>
      <c r="K107" s="2">
        <f>IF(F107="","",F107-IF(J107="",0,J107))</f>
        <v/>
      </c>
      <c r="L107" s="2">
        <f>IF(F107="","",F107-IF(H107="",0,H107))</f>
        <v/>
      </c>
      <c r="M107" s="0">
        <f>IF(OR(A107="",C107="",D107=""),"",IF(SUMPRODUCT(($A$2:$A$201=A107)*($C$2:$C$201&lt;D107)*($D$2:$D$201&gt;C107))&gt;1,"ÜBERSCHNEIDUNG",""))</f>
        <v/>
      </c>
      <c r="N107" s="0">
        <f>IF(OR(C107="",D107=""),0,MAX(0,MIN(D107,DATE(YEAR('Planung'!$B$1),MONTH('Planung'!$B$1)+1,1))-MAX(C107,'Planung'!$B$1)))</f>
        <v/>
      </c>
      <c r="O107" s="2">
        <f>IF(OR(I107="",I107=0,F107=""),0,F107*N107/I107)</f>
        <v/>
      </c>
      <c r="P107" s="2">
        <f>IF(OR(I107="",I107=0,J107=""),0,J107*N107/I107)</f>
        <v/>
      </c>
    </row>
    <row r="108">
      <c r="I108" s="0">
        <f>IF(OR(C108="",D108=""),"",MAX(0,D108-C108))</f>
        <v/>
      </c>
      <c r="J108" s="2">
        <f>IF(OR(F108="",G108=""),"",F108*G108)</f>
        <v/>
      </c>
      <c r="K108" s="2">
        <f>IF(F108="","",F108-IF(J108="",0,J108))</f>
        <v/>
      </c>
      <c r="L108" s="2">
        <f>IF(F108="","",F108-IF(H108="",0,H108))</f>
        <v/>
      </c>
      <c r="M108" s="0">
        <f>IF(OR(A108="",C108="",D108=""),"",IF(SUMPRODUCT(($A$2:$A$201=A108)*($C$2:$C$201&lt;D108)*($D$2:$D$201&gt;C108))&gt;1,"ÜBERSCHNEIDUNG",""))</f>
        <v/>
      </c>
      <c r="N108" s="0">
        <f>IF(OR(C108="",D108=""),0,MAX(0,MIN(D108,DATE(YEAR('Planung'!$B$1),MONTH('Planung'!$B$1)+1,1))-MAX(C108,'Planung'!$B$1)))</f>
        <v/>
      </c>
      <c r="O108" s="2">
        <f>IF(OR(I108="",I108=0,F108=""),0,F108*N108/I108)</f>
        <v/>
      </c>
      <c r="P108" s="2">
        <f>IF(OR(I108="",I108=0,J108=""),0,J108*N108/I108)</f>
        <v/>
      </c>
    </row>
    <row r="109">
      <c r="I109" s="0">
        <f>IF(OR(C109="",D109=""),"",MAX(0,D109-C109))</f>
        <v/>
      </c>
      <c r="J109" s="2">
        <f>IF(OR(F109="",G109=""),"",F109*G109)</f>
        <v/>
      </c>
      <c r="K109" s="2">
        <f>IF(F109="","",F109-IF(J109="",0,J109))</f>
        <v/>
      </c>
      <c r="L109" s="2">
        <f>IF(F109="","",F109-IF(H109="",0,H109))</f>
        <v/>
      </c>
      <c r="M109" s="0">
        <f>IF(OR(A109="",C109="",D109=""),"",IF(SUMPRODUCT(($A$2:$A$201=A109)*($C$2:$C$201&lt;D109)*($D$2:$D$201&gt;C109))&gt;1,"ÜBERSCHNEIDUNG",""))</f>
        <v/>
      </c>
      <c r="N109" s="0">
        <f>IF(OR(C109="",D109=""),0,MAX(0,MIN(D109,DATE(YEAR('Planung'!$B$1),MONTH('Planung'!$B$1)+1,1))-MAX(C109,'Planung'!$B$1)))</f>
        <v/>
      </c>
      <c r="O109" s="2">
        <f>IF(OR(I109="",I109=0,F109=""),0,F109*N109/I109)</f>
        <v/>
      </c>
      <c r="P109" s="2">
        <f>IF(OR(I109="",I109=0,J109=""),0,J109*N109/I109)</f>
        <v/>
      </c>
    </row>
    <row r="110">
      <c r="I110" s="0">
        <f>IF(OR(C110="",D110=""),"",MAX(0,D110-C110))</f>
        <v/>
      </c>
      <c r="J110" s="2">
        <f>IF(OR(F110="",G110=""),"",F110*G110)</f>
        <v/>
      </c>
      <c r="K110" s="2">
        <f>IF(F110="","",F110-IF(J110="",0,J110))</f>
        <v/>
      </c>
      <c r="L110" s="2">
        <f>IF(F110="","",F110-IF(H110="",0,H110))</f>
        <v/>
      </c>
      <c r="M110" s="0">
        <f>IF(OR(A110="",C110="",D110=""),"",IF(SUMPRODUCT(($A$2:$A$201=A110)*($C$2:$C$201&lt;D110)*($D$2:$D$201&gt;C110))&gt;1,"ÜBERSCHNEIDUNG",""))</f>
        <v/>
      </c>
      <c r="N110" s="0">
        <f>IF(OR(C110="",D110=""),0,MAX(0,MIN(D110,DATE(YEAR('Planung'!$B$1),MONTH('Planung'!$B$1)+1,1))-MAX(C110,'Planung'!$B$1)))</f>
        <v/>
      </c>
      <c r="O110" s="2">
        <f>IF(OR(I110="",I110=0,F110=""),0,F110*N110/I110)</f>
        <v/>
      </c>
      <c r="P110" s="2">
        <f>IF(OR(I110="",I110=0,J110=""),0,J110*N110/I110)</f>
        <v/>
      </c>
    </row>
    <row r="111">
      <c r="I111" s="0">
        <f>IF(OR(C111="",D111=""),"",MAX(0,D111-C111))</f>
        <v/>
      </c>
      <c r="J111" s="2">
        <f>IF(OR(F111="",G111=""),"",F111*G111)</f>
        <v/>
      </c>
      <c r="K111" s="2">
        <f>IF(F111="","",F111-IF(J111="",0,J111))</f>
        <v/>
      </c>
      <c r="L111" s="2">
        <f>IF(F111="","",F111-IF(H111="",0,H111))</f>
        <v/>
      </c>
      <c r="M111" s="0">
        <f>IF(OR(A111="",C111="",D111=""),"",IF(SUMPRODUCT(($A$2:$A$201=A111)*($C$2:$C$201&lt;D111)*($D$2:$D$201&gt;C111))&gt;1,"ÜBERSCHNEIDUNG",""))</f>
        <v/>
      </c>
      <c r="N111" s="0">
        <f>IF(OR(C111="",D111=""),0,MAX(0,MIN(D111,DATE(YEAR('Planung'!$B$1),MONTH('Planung'!$B$1)+1,1))-MAX(C111,'Planung'!$B$1)))</f>
        <v/>
      </c>
      <c r="O111" s="2">
        <f>IF(OR(I111="",I111=0,F111=""),0,F111*N111/I111)</f>
        <v/>
      </c>
      <c r="P111" s="2">
        <f>IF(OR(I111="",I111=0,J111=""),0,J111*N111/I111)</f>
        <v/>
      </c>
    </row>
    <row r="112">
      <c r="I112" s="0">
        <f>IF(OR(C112="",D112=""),"",MAX(0,D112-C112))</f>
        <v/>
      </c>
      <c r="J112" s="2">
        <f>IF(OR(F112="",G112=""),"",F112*G112)</f>
        <v/>
      </c>
      <c r="K112" s="2">
        <f>IF(F112="","",F112-IF(J112="",0,J112))</f>
        <v/>
      </c>
      <c r="L112" s="2">
        <f>IF(F112="","",F112-IF(H112="",0,H112))</f>
        <v/>
      </c>
      <c r="M112" s="0">
        <f>IF(OR(A112="",C112="",D112=""),"",IF(SUMPRODUCT(($A$2:$A$201=A112)*($C$2:$C$201&lt;D112)*($D$2:$D$201&gt;C112))&gt;1,"ÜBERSCHNEIDUNG",""))</f>
        <v/>
      </c>
      <c r="N112" s="0">
        <f>IF(OR(C112="",D112=""),0,MAX(0,MIN(D112,DATE(YEAR('Planung'!$B$1),MONTH('Planung'!$B$1)+1,1))-MAX(C112,'Planung'!$B$1)))</f>
        <v/>
      </c>
      <c r="O112" s="2">
        <f>IF(OR(I112="",I112=0,F112=""),0,F112*N112/I112)</f>
        <v/>
      </c>
      <c r="P112" s="2">
        <f>IF(OR(I112="",I112=0,J112=""),0,J112*N112/I112)</f>
        <v/>
      </c>
    </row>
    <row r="113">
      <c r="I113" s="0">
        <f>IF(OR(C113="",D113=""),"",MAX(0,D113-C113))</f>
        <v/>
      </c>
      <c r="J113" s="2">
        <f>IF(OR(F113="",G113=""),"",F113*G113)</f>
        <v/>
      </c>
      <c r="K113" s="2">
        <f>IF(F113="","",F113-IF(J113="",0,J113))</f>
        <v/>
      </c>
      <c r="L113" s="2">
        <f>IF(F113="","",F113-IF(H113="",0,H113))</f>
        <v/>
      </c>
      <c r="M113" s="0">
        <f>IF(OR(A113="",C113="",D113=""),"",IF(SUMPRODUCT(($A$2:$A$201=A113)*($C$2:$C$201&lt;D113)*($D$2:$D$201&gt;C113))&gt;1,"ÜBERSCHNEIDUNG",""))</f>
        <v/>
      </c>
      <c r="N113" s="0">
        <f>IF(OR(C113="",D113=""),0,MAX(0,MIN(D113,DATE(YEAR('Planung'!$B$1),MONTH('Planung'!$B$1)+1,1))-MAX(C113,'Planung'!$B$1)))</f>
        <v/>
      </c>
      <c r="O113" s="2">
        <f>IF(OR(I113="",I113=0,F113=""),0,F113*N113/I113)</f>
        <v/>
      </c>
      <c r="P113" s="2">
        <f>IF(OR(I113="",I113=0,J113=""),0,J113*N113/I113)</f>
        <v/>
      </c>
    </row>
    <row r="114">
      <c r="I114" s="0">
        <f>IF(OR(C114="",D114=""),"",MAX(0,D114-C114))</f>
        <v/>
      </c>
      <c r="J114" s="2">
        <f>IF(OR(F114="",G114=""),"",F114*G114)</f>
        <v/>
      </c>
      <c r="K114" s="2">
        <f>IF(F114="","",F114-IF(J114="",0,J114))</f>
        <v/>
      </c>
      <c r="L114" s="2">
        <f>IF(F114="","",F114-IF(H114="",0,H114))</f>
        <v/>
      </c>
      <c r="M114" s="0">
        <f>IF(OR(A114="",C114="",D114=""),"",IF(SUMPRODUCT(($A$2:$A$201=A114)*($C$2:$C$201&lt;D114)*($D$2:$D$201&gt;C114))&gt;1,"ÜBERSCHNEIDUNG",""))</f>
        <v/>
      </c>
      <c r="N114" s="0">
        <f>IF(OR(C114="",D114=""),0,MAX(0,MIN(D114,DATE(YEAR('Planung'!$B$1),MONTH('Planung'!$B$1)+1,1))-MAX(C114,'Planung'!$B$1)))</f>
        <v/>
      </c>
      <c r="O114" s="2">
        <f>IF(OR(I114="",I114=0,F114=""),0,F114*N114/I114)</f>
        <v/>
      </c>
      <c r="P114" s="2">
        <f>IF(OR(I114="",I114=0,J114=""),0,J114*N114/I114)</f>
        <v/>
      </c>
    </row>
    <row r="115">
      <c r="I115" s="0">
        <f>IF(OR(C115="",D115=""),"",MAX(0,D115-C115))</f>
        <v/>
      </c>
      <c r="J115" s="2">
        <f>IF(OR(F115="",G115=""),"",F115*G115)</f>
        <v/>
      </c>
      <c r="K115" s="2">
        <f>IF(F115="","",F115-IF(J115="",0,J115))</f>
        <v/>
      </c>
      <c r="L115" s="2">
        <f>IF(F115="","",F115-IF(H115="",0,H115))</f>
        <v/>
      </c>
      <c r="M115" s="0">
        <f>IF(OR(A115="",C115="",D115=""),"",IF(SUMPRODUCT(($A$2:$A$201=A115)*($C$2:$C$201&lt;D115)*($D$2:$D$201&gt;C115))&gt;1,"ÜBERSCHNEIDUNG",""))</f>
        <v/>
      </c>
      <c r="N115" s="0">
        <f>IF(OR(C115="",D115=""),0,MAX(0,MIN(D115,DATE(YEAR('Planung'!$B$1),MONTH('Planung'!$B$1)+1,1))-MAX(C115,'Planung'!$B$1)))</f>
        <v/>
      </c>
      <c r="O115" s="2">
        <f>IF(OR(I115="",I115=0,F115=""),0,F115*N115/I115)</f>
        <v/>
      </c>
      <c r="P115" s="2">
        <f>IF(OR(I115="",I115=0,J115=""),0,J115*N115/I115)</f>
        <v/>
      </c>
    </row>
    <row r="116">
      <c r="I116" s="0">
        <f>IF(OR(C116="",D116=""),"",MAX(0,D116-C116))</f>
        <v/>
      </c>
      <c r="J116" s="2">
        <f>IF(OR(F116="",G116=""),"",F116*G116)</f>
        <v/>
      </c>
      <c r="K116" s="2">
        <f>IF(F116="","",F116-IF(J116="",0,J116))</f>
        <v/>
      </c>
      <c r="L116" s="2">
        <f>IF(F116="","",F116-IF(H116="",0,H116))</f>
        <v/>
      </c>
      <c r="M116" s="0">
        <f>IF(OR(A116="",C116="",D116=""),"",IF(SUMPRODUCT(($A$2:$A$201=A116)*($C$2:$C$201&lt;D116)*($D$2:$D$201&gt;C116))&gt;1,"ÜBERSCHNEIDUNG",""))</f>
        <v/>
      </c>
      <c r="N116" s="0">
        <f>IF(OR(C116="",D116=""),0,MAX(0,MIN(D116,DATE(YEAR('Planung'!$B$1),MONTH('Planung'!$B$1)+1,1))-MAX(C116,'Planung'!$B$1)))</f>
        <v/>
      </c>
      <c r="O116" s="2">
        <f>IF(OR(I116="",I116=0,F116=""),0,F116*N116/I116)</f>
        <v/>
      </c>
      <c r="P116" s="2">
        <f>IF(OR(I116="",I116=0,J116=""),0,J116*N116/I116)</f>
        <v/>
      </c>
    </row>
    <row r="117">
      <c r="I117" s="0">
        <f>IF(OR(C117="",D117=""),"",MAX(0,D117-C117))</f>
        <v/>
      </c>
      <c r="J117" s="2">
        <f>IF(OR(F117="",G117=""),"",F117*G117)</f>
        <v/>
      </c>
      <c r="K117" s="2">
        <f>IF(F117="","",F117-IF(J117="",0,J117))</f>
        <v/>
      </c>
      <c r="L117" s="2">
        <f>IF(F117="","",F117-IF(H117="",0,H117))</f>
        <v/>
      </c>
      <c r="M117" s="0">
        <f>IF(OR(A117="",C117="",D117=""),"",IF(SUMPRODUCT(($A$2:$A$201=A117)*($C$2:$C$201&lt;D117)*($D$2:$D$201&gt;C117))&gt;1,"ÜBERSCHNEIDUNG",""))</f>
        <v/>
      </c>
      <c r="N117" s="0">
        <f>IF(OR(C117="",D117=""),0,MAX(0,MIN(D117,DATE(YEAR('Planung'!$B$1),MONTH('Planung'!$B$1)+1,1))-MAX(C117,'Planung'!$B$1)))</f>
        <v/>
      </c>
      <c r="O117" s="2">
        <f>IF(OR(I117="",I117=0,F117=""),0,F117*N117/I117)</f>
        <v/>
      </c>
      <c r="P117" s="2">
        <f>IF(OR(I117="",I117=0,J117=""),0,J117*N117/I117)</f>
        <v/>
      </c>
    </row>
    <row r="118">
      <c r="I118" s="0">
        <f>IF(OR(C118="",D118=""),"",MAX(0,D118-C118))</f>
        <v/>
      </c>
      <c r="J118" s="2">
        <f>IF(OR(F118="",G118=""),"",F118*G118)</f>
        <v/>
      </c>
      <c r="K118" s="2">
        <f>IF(F118="","",F118-IF(J118="",0,J118))</f>
        <v/>
      </c>
      <c r="L118" s="2">
        <f>IF(F118="","",F118-IF(H118="",0,H118))</f>
        <v/>
      </c>
      <c r="M118" s="0">
        <f>IF(OR(A118="",C118="",D118=""),"",IF(SUMPRODUCT(($A$2:$A$201=A118)*($C$2:$C$201&lt;D118)*($D$2:$D$201&gt;C118))&gt;1,"ÜBERSCHNEIDUNG",""))</f>
        <v/>
      </c>
      <c r="N118" s="0">
        <f>IF(OR(C118="",D118=""),0,MAX(0,MIN(D118,DATE(YEAR('Planung'!$B$1),MONTH('Planung'!$B$1)+1,1))-MAX(C118,'Planung'!$B$1)))</f>
        <v/>
      </c>
      <c r="O118" s="2">
        <f>IF(OR(I118="",I118=0,F118=""),0,F118*N118/I118)</f>
        <v/>
      </c>
      <c r="P118" s="2">
        <f>IF(OR(I118="",I118=0,J118=""),0,J118*N118/I118)</f>
        <v/>
      </c>
    </row>
    <row r="119">
      <c r="I119" s="0">
        <f>IF(OR(C119="",D119=""),"",MAX(0,D119-C119))</f>
        <v/>
      </c>
      <c r="J119" s="2">
        <f>IF(OR(F119="",G119=""),"",F119*G119)</f>
        <v/>
      </c>
      <c r="K119" s="2">
        <f>IF(F119="","",F119-IF(J119="",0,J119))</f>
        <v/>
      </c>
      <c r="L119" s="2">
        <f>IF(F119="","",F119-IF(H119="",0,H119))</f>
        <v/>
      </c>
      <c r="M119" s="0">
        <f>IF(OR(A119="",C119="",D119=""),"",IF(SUMPRODUCT(($A$2:$A$201=A119)*($C$2:$C$201&lt;D119)*($D$2:$D$201&gt;C119))&gt;1,"ÜBERSCHNEIDUNG",""))</f>
        <v/>
      </c>
      <c r="N119" s="0">
        <f>IF(OR(C119="",D119=""),0,MAX(0,MIN(D119,DATE(YEAR('Planung'!$B$1),MONTH('Planung'!$B$1)+1,1))-MAX(C119,'Planung'!$B$1)))</f>
        <v/>
      </c>
      <c r="O119" s="2">
        <f>IF(OR(I119="",I119=0,F119=""),0,F119*N119/I119)</f>
        <v/>
      </c>
      <c r="P119" s="2">
        <f>IF(OR(I119="",I119=0,J119=""),0,J119*N119/I119)</f>
        <v/>
      </c>
    </row>
    <row r="120">
      <c r="I120" s="0">
        <f>IF(OR(C120="",D120=""),"",MAX(0,D120-C120))</f>
        <v/>
      </c>
      <c r="J120" s="2">
        <f>IF(OR(F120="",G120=""),"",F120*G120)</f>
        <v/>
      </c>
      <c r="K120" s="2">
        <f>IF(F120="","",F120-IF(J120="",0,J120))</f>
        <v/>
      </c>
      <c r="L120" s="2">
        <f>IF(F120="","",F120-IF(H120="",0,H120))</f>
        <v/>
      </c>
      <c r="M120" s="0">
        <f>IF(OR(A120="",C120="",D120=""),"",IF(SUMPRODUCT(($A$2:$A$201=A120)*($C$2:$C$201&lt;D120)*($D$2:$D$201&gt;C120))&gt;1,"ÜBERSCHNEIDUNG",""))</f>
        <v/>
      </c>
      <c r="N120" s="0">
        <f>IF(OR(C120="",D120=""),0,MAX(0,MIN(D120,DATE(YEAR('Planung'!$B$1),MONTH('Planung'!$B$1)+1,1))-MAX(C120,'Planung'!$B$1)))</f>
        <v/>
      </c>
      <c r="O120" s="2">
        <f>IF(OR(I120="",I120=0,F120=""),0,F120*N120/I120)</f>
        <v/>
      </c>
      <c r="P120" s="2">
        <f>IF(OR(I120="",I120=0,J120=""),0,J120*N120/I120)</f>
        <v/>
      </c>
    </row>
    <row r="121">
      <c r="I121" s="0">
        <f>IF(OR(C121="",D121=""),"",MAX(0,D121-C121))</f>
        <v/>
      </c>
      <c r="J121" s="2">
        <f>IF(OR(F121="",G121=""),"",F121*G121)</f>
        <v/>
      </c>
      <c r="K121" s="2">
        <f>IF(F121="","",F121-IF(J121="",0,J121))</f>
        <v/>
      </c>
      <c r="L121" s="2">
        <f>IF(F121="","",F121-IF(H121="",0,H121))</f>
        <v/>
      </c>
      <c r="M121" s="0">
        <f>IF(OR(A121="",C121="",D121=""),"",IF(SUMPRODUCT(($A$2:$A$201=A121)*($C$2:$C$201&lt;D121)*($D$2:$D$201&gt;C121))&gt;1,"ÜBERSCHNEIDUNG",""))</f>
        <v/>
      </c>
      <c r="N121" s="0">
        <f>IF(OR(C121="",D121=""),0,MAX(0,MIN(D121,DATE(YEAR('Planung'!$B$1),MONTH('Planung'!$B$1)+1,1))-MAX(C121,'Planung'!$B$1)))</f>
        <v/>
      </c>
      <c r="O121" s="2">
        <f>IF(OR(I121="",I121=0,F121=""),0,F121*N121/I121)</f>
        <v/>
      </c>
      <c r="P121" s="2">
        <f>IF(OR(I121="",I121=0,J121=""),0,J121*N121/I121)</f>
        <v/>
      </c>
    </row>
    <row r="122">
      <c r="I122" s="0">
        <f>IF(OR(C122="",D122=""),"",MAX(0,D122-C122))</f>
        <v/>
      </c>
      <c r="J122" s="2">
        <f>IF(OR(F122="",G122=""),"",F122*G122)</f>
        <v/>
      </c>
      <c r="K122" s="2">
        <f>IF(F122="","",F122-IF(J122="",0,J122))</f>
        <v/>
      </c>
      <c r="L122" s="2">
        <f>IF(F122="","",F122-IF(H122="",0,H122))</f>
        <v/>
      </c>
      <c r="M122" s="0">
        <f>IF(OR(A122="",C122="",D122=""),"",IF(SUMPRODUCT(($A$2:$A$201=A122)*($C$2:$C$201&lt;D122)*($D$2:$D$201&gt;C122))&gt;1,"ÜBERSCHNEIDUNG",""))</f>
        <v/>
      </c>
      <c r="N122" s="0">
        <f>IF(OR(C122="",D122=""),0,MAX(0,MIN(D122,DATE(YEAR('Planung'!$B$1),MONTH('Planung'!$B$1)+1,1))-MAX(C122,'Planung'!$B$1)))</f>
        <v/>
      </c>
      <c r="O122" s="2">
        <f>IF(OR(I122="",I122=0,F122=""),0,F122*N122/I122)</f>
        <v/>
      </c>
      <c r="P122" s="2">
        <f>IF(OR(I122="",I122=0,J122=""),0,J122*N122/I122)</f>
        <v/>
      </c>
    </row>
    <row r="123">
      <c r="I123" s="0">
        <f>IF(OR(C123="",D123=""),"",MAX(0,D123-C123))</f>
        <v/>
      </c>
      <c r="J123" s="2">
        <f>IF(OR(F123="",G123=""),"",F123*G123)</f>
        <v/>
      </c>
      <c r="K123" s="2">
        <f>IF(F123="","",F123-IF(J123="",0,J123))</f>
        <v/>
      </c>
      <c r="L123" s="2">
        <f>IF(F123="","",F123-IF(H123="",0,H123))</f>
        <v/>
      </c>
      <c r="M123" s="0">
        <f>IF(OR(A123="",C123="",D123=""),"",IF(SUMPRODUCT(($A$2:$A$201=A123)*($C$2:$C$201&lt;D123)*($D$2:$D$201&gt;C123))&gt;1,"ÜBERSCHNEIDUNG",""))</f>
        <v/>
      </c>
      <c r="N123" s="0">
        <f>IF(OR(C123="",D123=""),0,MAX(0,MIN(D123,DATE(YEAR('Planung'!$B$1),MONTH('Planung'!$B$1)+1,1))-MAX(C123,'Planung'!$B$1)))</f>
        <v/>
      </c>
      <c r="O123" s="2">
        <f>IF(OR(I123="",I123=0,F123=""),0,F123*N123/I123)</f>
        <v/>
      </c>
      <c r="P123" s="2">
        <f>IF(OR(I123="",I123=0,J123=""),0,J123*N123/I123)</f>
        <v/>
      </c>
    </row>
    <row r="124">
      <c r="I124" s="0">
        <f>IF(OR(C124="",D124=""),"",MAX(0,D124-C124))</f>
        <v/>
      </c>
      <c r="J124" s="2">
        <f>IF(OR(F124="",G124=""),"",F124*G124)</f>
        <v/>
      </c>
      <c r="K124" s="2">
        <f>IF(F124="","",F124-IF(J124="",0,J124))</f>
        <v/>
      </c>
      <c r="L124" s="2">
        <f>IF(F124="","",F124-IF(H124="",0,H124))</f>
        <v/>
      </c>
      <c r="M124" s="0">
        <f>IF(OR(A124="",C124="",D124=""),"",IF(SUMPRODUCT(($A$2:$A$201=A124)*($C$2:$C$201&lt;D124)*($D$2:$D$201&gt;C124))&gt;1,"ÜBERSCHNEIDUNG",""))</f>
        <v/>
      </c>
      <c r="N124" s="0">
        <f>IF(OR(C124="",D124=""),0,MAX(0,MIN(D124,DATE(YEAR('Planung'!$B$1),MONTH('Planung'!$B$1)+1,1))-MAX(C124,'Planung'!$B$1)))</f>
        <v/>
      </c>
      <c r="O124" s="2">
        <f>IF(OR(I124="",I124=0,F124=""),0,F124*N124/I124)</f>
        <v/>
      </c>
      <c r="P124" s="2">
        <f>IF(OR(I124="",I124=0,J124=""),0,J124*N124/I124)</f>
        <v/>
      </c>
    </row>
    <row r="125">
      <c r="I125" s="0">
        <f>IF(OR(C125="",D125=""),"",MAX(0,D125-C125))</f>
        <v/>
      </c>
      <c r="J125" s="2">
        <f>IF(OR(F125="",G125=""),"",F125*G125)</f>
        <v/>
      </c>
      <c r="K125" s="2">
        <f>IF(F125="","",F125-IF(J125="",0,J125))</f>
        <v/>
      </c>
      <c r="L125" s="2">
        <f>IF(F125="","",F125-IF(H125="",0,H125))</f>
        <v/>
      </c>
      <c r="M125" s="0">
        <f>IF(OR(A125="",C125="",D125=""),"",IF(SUMPRODUCT(($A$2:$A$201=A125)*($C$2:$C$201&lt;D125)*($D$2:$D$201&gt;C125))&gt;1,"ÜBERSCHNEIDUNG",""))</f>
        <v/>
      </c>
      <c r="N125" s="0">
        <f>IF(OR(C125="",D125=""),0,MAX(0,MIN(D125,DATE(YEAR('Planung'!$B$1),MONTH('Planung'!$B$1)+1,1))-MAX(C125,'Planung'!$B$1)))</f>
        <v/>
      </c>
      <c r="O125" s="2">
        <f>IF(OR(I125="",I125=0,F125=""),0,F125*N125/I125)</f>
        <v/>
      </c>
      <c r="P125" s="2">
        <f>IF(OR(I125="",I125=0,J125=""),0,J125*N125/I125)</f>
        <v/>
      </c>
    </row>
    <row r="126">
      <c r="I126" s="0">
        <f>IF(OR(C126="",D126=""),"",MAX(0,D126-C126))</f>
        <v/>
      </c>
      <c r="J126" s="2">
        <f>IF(OR(F126="",G126=""),"",F126*G126)</f>
        <v/>
      </c>
      <c r="K126" s="2">
        <f>IF(F126="","",F126-IF(J126="",0,J126))</f>
        <v/>
      </c>
      <c r="L126" s="2">
        <f>IF(F126="","",F126-IF(H126="",0,H126))</f>
        <v/>
      </c>
      <c r="M126" s="0">
        <f>IF(OR(A126="",C126="",D126=""),"",IF(SUMPRODUCT(($A$2:$A$201=A126)*($C$2:$C$201&lt;D126)*($D$2:$D$201&gt;C126))&gt;1,"ÜBERSCHNEIDUNG",""))</f>
        <v/>
      </c>
      <c r="N126" s="0">
        <f>IF(OR(C126="",D126=""),0,MAX(0,MIN(D126,DATE(YEAR('Planung'!$B$1),MONTH('Planung'!$B$1)+1,1))-MAX(C126,'Planung'!$B$1)))</f>
        <v/>
      </c>
      <c r="O126" s="2">
        <f>IF(OR(I126="",I126=0,F126=""),0,F126*N126/I126)</f>
        <v/>
      </c>
      <c r="P126" s="2">
        <f>IF(OR(I126="",I126=0,J126=""),0,J126*N126/I126)</f>
        <v/>
      </c>
    </row>
    <row r="127">
      <c r="I127" s="0">
        <f>IF(OR(C127="",D127=""),"",MAX(0,D127-C127))</f>
        <v/>
      </c>
      <c r="J127" s="2">
        <f>IF(OR(F127="",G127=""),"",F127*G127)</f>
        <v/>
      </c>
      <c r="K127" s="2">
        <f>IF(F127="","",F127-IF(J127="",0,J127))</f>
        <v/>
      </c>
      <c r="L127" s="2">
        <f>IF(F127="","",F127-IF(H127="",0,H127))</f>
        <v/>
      </c>
      <c r="M127" s="0">
        <f>IF(OR(A127="",C127="",D127=""),"",IF(SUMPRODUCT(($A$2:$A$201=A127)*($C$2:$C$201&lt;D127)*($D$2:$D$201&gt;C127))&gt;1,"ÜBERSCHNEIDUNG",""))</f>
        <v/>
      </c>
      <c r="N127" s="0">
        <f>IF(OR(C127="",D127=""),0,MAX(0,MIN(D127,DATE(YEAR('Planung'!$B$1),MONTH('Planung'!$B$1)+1,1))-MAX(C127,'Planung'!$B$1)))</f>
        <v/>
      </c>
      <c r="O127" s="2">
        <f>IF(OR(I127="",I127=0,F127=""),0,F127*N127/I127)</f>
        <v/>
      </c>
      <c r="P127" s="2">
        <f>IF(OR(I127="",I127=0,J127=""),0,J127*N127/I127)</f>
        <v/>
      </c>
    </row>
    <row r="128">
      <c r="I128" s="0">
        <f>IF(OR(C128="",D128=""),"",MAX(0,D128-C128))</f>
        <v/>
      </c>
      <c r="J128" s="2">
        <f>IF(OR(F128="",G128=""),"",F128*G128)</f>
        <v/>
      </c>
      <c r="K128" s="2">
        <f>IF(F128="","",F128-IF(J128="",0,J128))</f>
        <v/>
      </c>
      <c r="L128" s="2">
        <f>IF(F128="","",F128-IF(H128="",0,H128))</f>
        <v/>
      </c>
      <c r="M128" s="0">
        <f>IF(OR(A128="",C128="",D128=""),"",IF(SUMPRODUCT(($A$2:$A$201=A128)*($C$2:$C$201&lt;D128)*($D$2:$D$201&gt;C128))&gt;1,"ÜBERSCHNEIDUNG",""))</f>
        <v/>
      </c>
      <c r="N128" s="0">
        <f>IF(OR(C128="",D128=""),0,MAX(0,MIN(D128,DATE(YEAR('Planung'!$B$1),MONTH('Planung'!$B$1)+1,1))-MAX(C128,'Planung'!$B$1)))</f>
        <v/>
      </c>
      <c r="O128" s="2">
        <f>IF(OR(I128="",I128=0,F128=""),0,F128*N128/I128)</f>
        <v/>
      </c>
      <c r="P128" s="2">
        <f>IF(OR(I128="",I128=0,J128=""),0,J128*N128/I128)</f>
        <v/>
      </c>
    </row>
    <row r="129">
      <c r="I129" s="0">
        <f>IF(OR(C129="",D129=""),"",MAX(0,D129-C129))</f>
        <v/>
      </c>
      <c r="J129" s="2">
        <f>IF(OR(F129="",G129=""),"",F129*G129)</f>
        <v/>
      </c>
      <c r="K129" s="2">
        <f>IF(F129="","",F129-IF(J129="",0,J129))</f>
        <v/>
      </c>
      <c r="L129" s="2">
        <f>IF(F129="","",F129-IF(H129="",0,H129))</f>
        <v/>
      </c>
      <c r="M129" s="0">
        <f>IF(OR(A129="",C129="",D129=""),"",IF(SUMPRODUCT(($A$2:$A$201=A129)*($C$2:$C$201&lt;D129)*($D$2:$D$201&gt;C129))&gt;1,"ÜBERSCHNEIDUNG",""))</f>
        <v/>
      </c>
      <c r="N129" s="0">
        <f>IF(OR(C129="",D129=""),0,MAX(0,MIN(D129,DATE(YEAR('Planung'!$B$1),MONTH('Planung'!$B$1)+1,1))-MAX(C129,'Planung'!$B$1)))</f>
        <v/>
      </c>
      <c r="O129" s="2">
        <f>IF(OR(I129="",I129=0,F129=""),0,F129*N129/I129)</f>
        <v/>
      </c>
      <c r="P129" s="2">
        <f>IF(OR(I129="",I129=0,J129=""),0,J129*N129/I129)</f>
        <v/>
      </c>
    </row>
    <row r="130">
      <c r="I130" s="0">
        <f>IF(OR(C130="",D130=""),"",MAX(0,D130-C130))</f>
        <v/>
      </c>
      <c r="J130" s="2">
        <f>IF(OR(F130="",G130=""),"",F130*G130)</f>
        <v/>
      </c>
      <c r="K130" s="2">
        <f>IF(F130="","",F130-IF(J130="",0,J130))</f>
        <v/>
      </c>
      <c r="L130" s="2">
        <f>IF(F130="","",F130-IF(H130="",0,H130))</f>
        <v/>
      </c>
      <c r="M130" s="0">
        <f>IF(OR(A130="",C130="",D130=""),"",IF(SUMPRODUCT(($A$2:$A$201=A130)*($C$2:$C$201&lt;D130)*($D$2:$D$201&gt;C130))&gt;1,"ÜBERSCHNEIDUNG",""))</f>
        <v/>
      </c>
      <c r="N130" s="0">
        <f>IF(OR(C130="",D130=""),0,MAX(0,MIN(D130,DATE(YEAR('Planung'!$B$1),MONTH('Planung'!$B$1)+1,1))-MAX(C130,'Planung'!$B$1)))</f>
        <v/>
      </c>
      <c r="O130" s="2">
        <f>IF(OR(I130="",I130=0,F130=""),0,F130*N130/I130)</f>
        <v/>
      </c>
      <c r="P130" s="2">
        <f>IF(OR(I130="",I130=0,J130=""),0,J130*N130/I130)</f>
        <v/>
      </c>
    </row>
    <row r="131">
      <c r="I131" s="0">
        <f>IF(OR(C131="",D131=""),"",MAX(0,D131-C131))</f>
        <v/>
      </c>
      <c r="J131" s="2">
        <f>IF(OR(F131="",G131=""),"",F131*G131)</f>
        <v/>
      </c>
      <c r="K131" s="2">
        <f>IF(F131="","",F131-IF(J131="",0,J131))</f>
        <v/>
      </c>
      <c r="L131" s="2">
        <f>IF(F131="","",F131-IF(H131="",0,H131))</f>
        <v/>
      </c>
      <c r="M131" s="0">
        <f>IF(OR(A131="",C131="",D131=""),"",IF(SUMPRODUCT(($A$2:$A$201=A131)*($C$2:$C$201&lt;D131)*($D$2:$D$201&gt;C131))&gt;1,"ÜBERSCHNEIDUNG",""))</f>
        <v/>
      </c>
      <c r="N131" s="0">
        <f>IF(OR(C131="",D131=""),0,MAX(0,MIN(D131,DATE(YEAR('Planung'!$B$1),MONTH('Planung'!$B$1)+1,1))-MAX(C131,'Planung'!$B$1)))</f>
        <v/>
      </c>
      <c r="O131" s="2">
        <f>IF(OR(I131="",I131=0,F131=""),0,F131*N131/I131)</f>
        <v/>
      </c>
      <c r="P131" s="2">
        <f>IF(OR(I131="",I131=0,J131=""),0,J131*N131/I131)</f>
        <v/>
      </c>
    </row>
    <row r="132">
      <c r="I132" s="0">
        <f>IF(OR(C132="",D132=""),"",MAX(0,D132-C132))</f>
        <v/>
      </c>
      <c r="J132" s="2">
        <f>IF(OR(F132="",G132=""),"",F132*G132)</f>
        <v/>
      </c>
      <c r="K132" s="2">
        <f>IF(F132="","",F132-IF(J132="",0,J132))</f>
        <v/>
      </c>
      <c r="L132" s="2">
        <f>IF(F132="","",F132-IF(H132="",0,H132))</f>
        <v/>
      </c>
      <c r="M132" s="0">
        <f>IF(OR(A132="",C132="",D132=""),"",IF(SUMPRODUCT(($A$2:$A$201=A132)*($C$2:$C$201&lt;D132)*($D$2:$D$201&gt;C132))&gt;1,"ÜBERSCHNEIDUNG",""))</f>
        <v/>
      </c>
      <c r="N132" s="0">
        <f>IF(OR(C132="",D132=""),0,MAX(0,MIN(D132,DATE(YEAR('Planung'!$B$1),MONTH('Planung'!$B$1)+1,1))-MAX(C132,'Planung'!$B$1)))</f>
        <v/>
      </c>
      <c r="O132" s="2">
        <f>IF(OR(I132="",I132=0,F132=""),0,F132*N132/I132)</f>
        <v/>
      </c>
      <c r="P132" s="2">
        <f>IF(OR(I132="",I132=0,J132=""),0,J132*N132/I132)</f>
        <v/>
      </c>
    </row>
    <row r="133">
      <c r="I133" s="0">
        <f>IF(OR(C133="",D133=""),"",MAX(0,D133-C133))</f>
        <v/>
      </c>
      <c r="J133" s="2">
        <f>IF(OR(F133="",G133=""),"",F133*G133)</f>
        <v/>
      </c>
      <c r="K133" s="2">
        <f>IF(F133="","",F133-IF(J133="",0,J133))</f>
        <v/>
      </c>
      <c r="L133" s="2">
        <f>IF(F133="","",F133-IF(H133="",0,H133))</f>
        <v/>
      </c>
      <c r="M133" s="0">
        <f>IF(OR(A133="",C133="",D133=""),"",IF(SUMPRODUCT(($A$2:$A$201=A133)*($C$2:$C$201&lt;D133)*($D$2:$D$201&gt;C133))&gt;1,"ÜBERSCHNEIDUNG",""))</f>
        <v/>
      </c>
      <c r="N133" s="0">
        <f>IF(OR(C133="",D133=""),0,MAX(0,MIN(D133,DATE(YEAR('Planung'!$B$1),MONTH('Planung'!$B$1)+1,1))-MAX(C133,'Planung'!$B$1)))</f>
        <v/>
      </c>
      <c r="O133" s="2">
        <f>IF(OR(I133="",I133=0,F133=""),0,F133*N133/I133)</f>
        <v/>
      </c>
      <c r="P133" s="2">
        <f>IF(OR(I133="",I133=0,J133=""),0,J133*N133/I133)</f>
        <v/>
      </c>
    </row>
    <row r="134">
      <c r="I134" s="0">
        <f>IF(OR(C134="",D134=""),"",MAX(0,D134-C134))</f>
        <v/>
      </c>
      <c r="J134" s="2">
        <f>IF(OR(F134="",G134=""),"",F134*G134)</f>
        <v/>
      </c>
      <c r="K134" s="2">
        <f>IF(F134="","",F134-IF(J134="",0,J134))</f>
        <v/>
      </c>
      <c r="L134" s="2">
        <f>IF(F134="","",F134-IF(H134="",0,H134))</f>
        <v/>
      </c>
      <c r="M134" s="0">
        <f>IF(OR(A134="",C134="",D134=""),"",IF(SUMPRODUCT(($A$2:$A$201=A134)*($C$2:$C$201&lt;D134)*($D$2:$D$201&gt;C134))&gt;1,"ÜBERSCHNEIDUNG",""))</f>
        <v/>
      </c>
      <c r="N134" s="0">
        <f>IF(OR(C134="",D134=""),0,MAX(0,MIN(D134,DATE(YEAR('Planung'!$B$1),MONTH('Planung'!$B$1)+1,1))-MAX(C134,'Planung'!$B$1)))</f>
        <v/>
      </c>
      <c r="O134" s="2">
        <f>IF(OR(I134="",I134=0,F134=""),0,F134*N134/I134)</f>
        <v/>
      </c>
      <c r="P134" s="2">
        <f>IF(OR(I134="",I134=0,J134=""),0,J134*N134/I134)</f>
        <v/>
      </c>
    </row>
    <row r="135">
      <c r="I135" s="0">
        <f>IF(OR(C135="",D135=""),"",MAX(0,D135-C135))</f>
        <v/>
      </c>
      <c r="J135" s="2">
        <f>IF(OR(F135="",G135=""),"",F135*G135)</f>
        <v/>
      </c>
      <c r="K135" s="2">
        <f>IF(F135="","",F135-IF(J135="",0,J135))</f>
        <v/>
      </c>
      <c r="L135" s="2">
        <f>IF(F135="","",F135-IF(H135="",0,H135))</f>
        <v/>
      </c>
      <c r="M135" s="0">
        <f>IF(OR(A135="",C135="",D135=""),"",IF(SUMPRODUCT(($A$2:$A$201=A135)*($C$2:$C$201&lt;D135)*($D$2:$D$201&gt;C135))&gt;1,"ÜBERSCHNEIDUNG",""))</f>
        <v/>
      </c>
      <c r="N135" s="0">
        <f>IF(OR(C135="",D135=""),0,MAX(0,MIN(D135,DATE(YEAR('Planung'!$B$1),MONTH('Planung'!$B$1)+1,1))-MAX(C135,'Planung'!$B$1)))</f>
        <v/>
      </c>
      <c r="O135" s="2">
        <f>IF(OR(I135="",I135=0,F135=""),0,F135*N135/I135)</f>
        <v/>
      </c>
      <c r="P135" s="2">
        <f>IF(OR(I135="",I135=0,J135=""),0,J135*N135/I135)</f>
        <v/>
      </c>
    </row>
    <row r="136">
      <c r="I136" s="0">
        <f>IF(OR(C136="",D136=""),"",MAX(0,D136-C136))</f>
        <v/>
      </c>
      <c r="J136" s="2">
        <f>IF(OR(F136="",G136=""),"",F136*G136)</f>
        <v/>
      </c>
      <c r="K136" s="2">
        <f>IF(F136="","",F136-IF(J136="",0,J136))</f>
        <v/>
      </c>
      <c r="L136" s="2">
        <f>IF(F136="","",F136-IF(H136="",0,H136))</f>
        <v/>
      </c>
      <c r="M136" s="0">
        <f>IF(OR(A136="",C136="",D136=""),"",IF(SUMPRODUCT(($A$2:$A$201=A136)*($C$2:$C$201&lt;D136)*($D$2:$D$201&gt;C136))&gt;1,"ÜBERSCHNEIDUNG",""))</f>
        <v/>
      </c>
      <c r="N136" s="0">
        <f>IF(OR(C136="",D136=""),0,MAX(0,MIN(D136,DATE(YEAR('Planung'!$B$1),MONTH('Planung'!$B$1)+1,1))-MAX(C136,'Planung'!$B$1)))</f>
        <v/>
      </c>
      <c r="O136" s="2">
        <f>IF(OR(I136="",I136=0,F136=""),0,F136*N136/I136)</f>
        <v/>
      </c>
      <c r="P136" s="2">
        <f>IF(OR(I136="",I136=0,J136=""),0,J136*N136/I136)</f>
        <v/>
      </c>
    </row>
    <row r="137">
      <c r="I137" s="0">
        <f>IF(OR(C137="",D137=""),"",MAX(0,D137-C137))</f>
        <v/>
      </c>
      <c r="J137" s="2">
        <f>IF(OR(F137="",G137=""),"",F137*G137)</f>
        <v/>
      </c>
      <c r="K137" s="2">
        <f>IF(F137="","",F137-IF(J137="",0,J137))</f>
        <v/>
      </c>
      <c r="L137" s="2">
        <f>IF(F137="","",F137-IF(H137="",0,H137))</f>
        <v/>
      </c>
      <c r="M137" s="0">
        <f>IF(OR(A137="",C137="",D137=""),"",IF(SUMPRODUCT(($A$2:$A$201=A137)*($C$2:$C$201&lt;D137)*($D$2:$D$201&gt;C137))&gt;1,"ÜBERSCHNEIDUNG",""))</f>
        <v/>
      </c>
      <c r="N137" s="0">
        <f>IF(OR(C137="",D137=""),0,MAX(0,MIN(D137,DATE(YEAR('Planung'!$B$1),MONTH('Planung'!$B$1)+1,1))-MAX(C137,'Planung'!$B$1)))</f>
        <v/>
      </c>
      <c r="O137" s="2">
        <f>IF(OR(I137="",I137=0,F137=""),0,F137*N137/I137)</f>
        <v/>
      </c>
      <c r="P137" s="2">
        <f>IF(OR(I137="",I137=0,J137=""),0,J137*N137/I137)</f>
        <v/>
      </c>
    </row>
    <row r="138">
      <c r="I138" s="0">
        <f>IF(OR(C138="",D138=""),"",MAX(0,D138-C138))</f>
        <v/>
      </c>
      <c r="J138" s="2">
        <f>IF(OR(F138="",G138=""),"",F138*G138)</f>
        <v/>
      </c>
      <c r="K138" s="2">
        <f>IF(F138="","",F138-IF(J138="",0,J138))</f>
        <v/>
      </c>
      <c r="L138" s="2">
        <f>IF(F138="","",F138-IF(H138="",0,H138))</f>
        <v/>
      </c>
      <c r="M138" s="0">
        <f>IF(OR(A138="",C138="",D138=""),"",IF(SUMPRODUCT(($A$2:$A$201=A138)*($C$2:$C$201&lt;D138)*($D$2:$D$201&gt;C138))&gt;1,"ÜBERSCHNEIDUNG",""))</f>
        <v/>
      </c>
      <c r="N138" s="0">
        <f>IF(OR(C138="",D138=""),0,MAX(0,MIN(D138,DATE(YEAR('Planung'!$B$1),MONTH('Planung'!$B$1)+1,1))-MAX(C138,'Planung'!$B$1)))</f>
        <v/>
      </c>
      <c r="O138" s="2">
        <f>IF(OR(I138="",I138=0,F138=""),0,F138*N138/I138)</f>
        <v/>
      </c>
      <c r="P138" s="2">
        <f>IF(OR(I138="",I138=0,J138=""),0,J138*N138/I138)</f>
        <v/>
      </c>
    </row>
    <row r="139">
      <c r="I139" s="0">
        <f>IF(OR(C139="",D139=""),"",MAX(0,D139-C139))</f>
        <v/>
      </c>
      <c r="J139" s="2">
        <f>IF(OR(F139="",G139=""),"",F139*G139)</f>
        <v/>
      </c>
      <c r="K139" s="2">
        <f>IF(F139="","",F139-IF(J139="",0,J139))</f>
        <v/>
      </c>
      <c r="L139" s="2">
        <f>IF(F139="","",F139-IF(H139="",0,H139))</f>
        <v/>
      </c>
      <c r="M139" s="0">
        <f>IF(OR(A139="",C139="",D139=""),"",IF(SUMPRODUCT(($A$2:$A$201=A139)*($C$2:$C$201&lt;D139)*($D$2:$D$201&gt;C139))&gt;1,"ÜBERSCHNEIDUNG",""))</f>
        <v/>
      </c>
      <c r="N139" s="0">
        <f>IF(OR(C139="",D139=""),0,MAX(0,MIN(D139,DATE(YEAR('Planung'!$B$1),MONTH('Planung'!$B$1)+1,1))-MAX(C139,'Planung'!$B$1)))</f>
        <v/>
      </c>
      <c r="O139" s="2">
        <f>IF(OR(I139="",I139=0,F139=""),0,F139*N139/I139)</f>
        <v/>
      </c>
      <c r="P139" s="2">
        <f>IF(OR(I139="",I139=0,J139=""),0,J139*N139/I139)</f>
        <v/>
      </c>
    </row>
    <row r="140">
      <c r="I140" s="0">
        <f>IF(OR(C140="",D140=""),"",MAX(0,D140-C140))</f>
        <v/>
      </c>
      <c r="J140" s="2">
        <f>IF(OR(F140="",G140=""),"",F140*G140)</f>
        <v/>
      </c>
      <c r="K140" s="2">
        <f>IF(F140="","",F140-IF(J140="",0,J140))</f>
        <v/>
      </c>
      <c r="L140" s="2">
        <f>IF(F140="","",F140-IF(H140="",0,H140))</f>
        <v/>
      </c>
      <c r="M140" s="0">
        <f>IF(OR(A140="",C140="",D140=""),"",IF(SUMPRODUCT(($A$2:$A$201=A140)*($C$2:$C$201&lt;D140)*($D$2:$D$201&gt;C140))&gt;1,"ÜBERSCHNEIDUNG",""))</f>
        <v/>
      </c>
      <c r="N140" s="0">
        <f>IF(OR(C140="",D140=""),0,MAX(0,MIN(D140,DATE(YEAR('Planung'!$B$1),MONTH('Planung'!$B$1)+1,1))-MAX(C140,'Planung'!$B$1)))</f>
        <v/>
      </c>
      <c r="O140" s="2">
        <f>IF(OR(I140="",I140=0,F140=""),0,F140*N140/I140)</f>
        <v/>
      </c>
      <c r="P140" s="2">
        <f>IF(OR(I140="",I140=0,J140=""),0,J140*N140/I140)</f>
        <v/>
      </c>
    </row>
    <row r="141">
      <c r="I141" s="0">
        <f>IF(OR(C141="",D141=""),"",MAX(0,D141-C141))</f>
        <v/>
      </c>
      <c r="J141" s="2">
        <f>IF(OR(F141="",G141=""),"",F141*G141)</f>
        <v/>
      </c>
      <c r="K141" s="2">
        <f>IF(F141="","",F141-IF(J141="",0,J141))</f>
        <v/>
      </c>
      <c r="L141" s="2">
        <f>IF(F141="","",F141-IF(H141="",0,H141))</f>
        <v/>
      </c>
      <c r="M141" s="0">
        <f>IF(OR(A141="",C141="",D141=""),"",IF(SUMPRODUCT(($A$2:$A$201=A141)*($C$2:$C$201&lt;D141)*($D$2:$D$201&gt;C141))&gt;1,"ÜBERSCHNEIDUNG",""))</f>
        <v/>
      </c>
      <c r="N141" s="0">
        <f>IF(OR(C141="",D141=""),0,MAX(0,MIN(D141,DATE(YEAR('Planung'!$B$1),MONTH('Planung'!$B$1)+1,1))-MAX(C141,'Planung'!$B$1)))</f>
        <v/>
      </c>
      <c r="O141" s="2">
        <f>IF(OR(I141="",I141=0,F141=""),0,F141*N141/I141)</f>
        <v/>
      </c>
      <c r="P141" s="2">
        <f>IF(OR(I141="",I141=0,J141=""),0,J141*N141/I141)</f>
        <v/>
      </c>
    </row>
    <row r="142">
      <c r="I142" s="0">
        <f>IF(OR(C142="",D142=""),"",MAX(0,D142-C142))</f>
        <v/>
      </c>
      <c r="J142" s="2">
        <f>IF(OR(F142="",G142=""),"",F142*G142)</f>
        <v/>
      </c>
      <c r="K142" s="2">
        <f>IF(F142="","",F142-IF(J142="",0,J142))</f>
        <v/>
      </c>
      <c r="L142" s="2">
        <f>IF(F142="","",F142-IF(H142="",0,H142))</f>
        <v/>
      </c>
      <c r="M142" s="0">
        <f>IF(OR(A142="",C142="",D142=""),"",IF(SUMPRODUCT(($A$2:$A$201=A142)*($C$2:$C$201&lt;D142)*($D$2:$D$201&gt;C142))&gt;1,"ÜBERSCHNEIDUNG",""))</f>
        <v/>
      </c>
      <c r="N142" s="0">
        <f>IF(OR(C142="",D142=""),0,MAX(0,MIN(D142,DATE(YEAR('Planung'!$B$1),MONTH('Planung'!$B$1)+1,1))-MAX(C142,'Planung'!$B$1)))</f>
        <v/>
      </c>
      <c r="O142" s="2">
        <f>IF(OR(I142="",I142=0,F142=""),0,F142*N142/I142)</f>
        <v/>
      </c>
      <c r="P142" s="2">
        <f>IF(OR(I142="",I142=0,J142=""),0,J142*N142/I142)</f>
        <v/>
      </c>
    </row>
    <row r="143">
      <c r="I143" s="0">
        <f>IF(OR(C143="",D143=""),"",MAX(0,D143-C143))</f>
        <v/>
      </c>
      <c r="J143" s="2">
        <f>IF(OR(F143="",G143=""),"",F143*G143)</f>
        <v/>
      </c>
      <c r="K143" s="2">
        <f>IF(F143="","",F143-IF(J143="",0,J143))</f>
        <v/>
      </c>
      <c r="L143" s="2">
        <f>IF(F143="","",F143-IF(H143="",0,H143))</f>
        <v/>
      </c>
      <c r="M143" s="0">
        <f>IF(OR(A143="",C143="",D143=""),"",IF(SUMPRODUCT(($A$2:$A$201=A143)*($C$2:$C$201&lt;D143)*($D$2:$D$201&gt;C143))&gt;1,"ÜBERSCHNEIDUNG",""))</f>
        <v/>
      </c>
      <c r="N143" s="0">
        <f>IF(OR(C143="",D143=""),0,MAX(0,MIN(D143,DATE(YEAR('Planung'!$B$1),MONTH('Planung'!$B$1)+1,1))-MAX(C143,'Planung'!$B$1)))</f>
        <v/>
      </c>
      <c r="O143" s="2">
        <f>IF(OR(I143="",I143=0,F143=""),0,F143*N143/I143)</f>
        <v/>
      </c>
      <c r="P143" s="2">
        <f>IF(OR(I143="",I143=0,J143=""),0,J143*N143/I143)</f>
        <v/>
      </c>
    </row>
    <row r="144">
      <c r="I144" s="0">
        <f>IF(OR(C144="",D144=""),"",MAX(0,D144-C144))</f>
        <v/>
      </c>
      <c r="J144" s="2">
        <f>IF(OR(F144="",G144=""),"",F144*G144)</f>
        <v/>
      </c>
      <c r="K144" s="2">
        <f>IF(F144="","",F144-IF(J144="",0,J144))</f>
        <v/>
      </c>
      <c r="L144" s="2">
        <f>IF(F144="","",F144-IF(H144="",0,H144))</f>
        <v/>
      </c>
      <c r="M144" s="0">
        <f>IF(OR(A144="",C144="",D144=""),"",IF(SUMPRODUCT(($A$2:$A$201=A144)*($C$2:$C$201&lt;D144)*($D$2:$D$201&gt;C144))&gt;1,"ÜBERSCHNEIDUNG",""))</f>
        <v/>
      </c>
      <c r="N144" s="0">
        <f>IF(OR(C144="",D144=""),0,MAX(0,MIN(D144,DATE(YEAR('Planung'!$B$1),MONTH('Planung'!$B$1)+1,1))-MAX(C144,'Planung'!$B$1)))</f>
        <v/>
      </c>
      <c r="O144" s="2">
        <f>IF(OR(I144="",I144=0,F144=""),0,F144*N144/I144)</f>
        <v/>
      </c>
      <c r="P144" s="2">
        <f>IF(OR(I144="",I144=0,J144=""),0,J144*N144/I144)</f>
        <v/>
      </c>
    </row>
    <row r="145">
      <c r="I145" s="0">
        <f>IF(OR(C145="",D145=""),"",MAX(0,D145-C145))</f>
        <v/>
      </c>
      <c r="J145" s="2">
        <f>IF(OR(F145="",G145=""),"",F145*G145)</f>
        <v/>
      </c>
      <c r="K145" s="2">
        <f>IF(F145="","",F145-IF(J145="",0,J145))</f>
        <v/>
      </c>
      <c r="L145" s="2">
        <f>IF(F145="","",F145-IF(H145="",0,H145))</f>
        <v/>
      </c>
      <c r="M145" s="0">
        <f>IF(OR(A145="",C145="",D145=""),"",IF(SUMPRODUCT(($A$2:$A$201=A145)*($C$2:$C$201&lt;D145)*($D$2:$D$201&gt;C145))&gt;1,"ÜBERSCHNEIDUNG",""))</f>
        <v/>
      </c>
      <c r="N145" s="0">
        <f>IF(OR(C145="",D145=""),0,MAX(0,MIN(D145,DATE(YEAR('Planung'!$B$1),MONTH('Planung'!$B$1)+1,1))-MAX(C145,'Planung'!$B$1)))</f>
        <v/>
      </c>
      <c r="O145" s="2">
        <f>IF(OR(I145="",I145=0,F145=""),0,F145*N145/I145)</f>
        <v/>
      </c>
      <c r="P145" s="2">
        <f>IF(OR(I145="",I145=0,J145=""),0,J145*N145/I145)</f>
        <v/>
      </c>
    </row>
    <row r="146">
      <c r="I146" s="0">
        <f>IF(OR(C146="",D146=""),"",MAX(0,D146-C146))</f>
        <v/>
      </c>
      <c r="J146" s="2">
        <f>IF(OR(F146="",G146=""),"",F146*G146)</f>
        <v/>
      </c>
      <c r="K146" s="2">
        <f>IF(F146="","",F146-IF(J146="",0,J146))</f>
        <v/>
      </c>
      <c r="L146" s="2">
        <f>IF(F146="","",F146-IF(H146="",0,H146))</f>
        <v/>
      </c>
      <c r="M146" s="0">
        <f>IF(OR(A146="",C146="",D146=""),"",IF(SUMPRODUCT(($A$2:$A$201=A146)*($C$2:$C$201&lt;D146)*($D$2:$D$201&gt;C146))&gt;1,"ÜBERSCHNEIDUNG",""))</f>
        <v/>
      </c>
      <c r="N146" s="0">
        <f>IF(OR(C146="",D146=""),0,MAX(0,MIN(D146,DATE(YEAR('Planung'!$B$1),MONTH('Planung'!$B$1)+1,1))-MAX(C146,'Planung'!$B$1)))</f>
        <v/>
      </c>
      <c r="O146" s="2">
        <f>IF(OR(I146="",I146=0,F146=""),0,F146*N146/I146)</f>
        <v/>
      </c>
      <c r="P146" s="2">
        <f>IF(OR(I146="",I146=0,J146=""),0,J146*N146/I146)</f>
        <v/>
      </c>
    </row>
    <row r="147">
      <c r="I147" s="0">
        <f>IF(OR(C147="",D147=""),"",MAX(0,D147-C147))</f>
        <v/>
      </c>
      <c r="J147" s="2">
        <f>IF(OR(F147="",G147=""),"",F147*G147)</f>
        <v/>
      </c>
      <c r="K147" s="2">
        <f>IF(F147="","",F147-IF(J147="",0,J147))</f>
        <v/>
      </c>
      <c r="L147" s="2">
        <f>IF(F147="","",F147-IF(H147="",0,H147))</f>
        <v/>
      </c>
      <c r="M147" s="0">
        <f>IF(OR(A147="",C147="",D147=""),"",IF(SUMPRODUCT(($A$2:$A$201=A147)*($C$2:$C$201&lt;D147)*($D$2:$D$201&gt;C147))&gt;1,"ÜBERSCHNEIDUNG",""))</f>
        <v/>
      </c>
      <c r="N147" s="0">
        <f>IF(OR(C147="",D147=""),0,MAX(0,MIN(D147,DATE(YEAR('Planung'!$B$1),MONTH('Planung'!$B$1)+1,1))-MAX(C147,'Planung'!$B$1)))</f>
        <v/>
      </c>
      <c r="O147" s="2">
        <f>IF(OR(I147="",I147=0,F147=""),0,F147*N147/I147)</f>
        <v/>
      </c>
      <c r="P147" s="2">
        <f>IF(OR(I147="",I147=0,J147=""),0,J147*N147/I147)</f>
        <v/>
      </c>
    </row>
    <row r="148">
      <c r="I148" s="0">
        <f>IF(OR(C148="",D148=""),"",MAX(0,D148-C148))</f>
        <v/>
      </c>
      <c r="J148" s="2">
        <f>IF(OR(F148="",G148=""),"",F148*G148)</f>
        <v/>
      </c>
      <c r="K148" s="2">
        <f>IF(F148="","",F148-IF(J148="",0,J148))</f>
        <v/>
      </c>
      <c r="L148" s="2">
        <f>IF(F148="","",F148-IF(H148="",0,H148))</f>
        <v/>
      </c>
      <c r="M148" s="0">
        <f>IF(OR(A148="",C148="",D148=""),"",IF(SUMPRODUCT(($A$2:$A$201=A148)*($C$2:$C$201&lt;D148)*($D$2:$D$201&gt;C148))&gt;1,"ÜBERSCHNEIDUNG",""))</f>
        <v/>
      </c>
      <c r="N148" s="0">
        <f>IF(OR(C148="",D148=""),0,MAX(0,MIN(D148,DATE(YEAR('Planung'!$B$1),MONTH('Planung'!$B$1)+1,1))-MAX(C148,'Planung'!$B$1)))</f>
        <v/>
      </c>
      <c r="O148" s="2">
        <f>IF(OR(I148="",I148=0,F148=""),0,F148*N148/I148)</f>
        <v/>
      </c>
      <c r="P148" s="2">
        <f>IF(OR(I148="",I148=0,J148=""),0,J148*N148/I148)</f>
        <v/>
      </c>
    </row>
    <row r="149">
      <c r="I149" s="0">
        <f>IF(OR(C149="",D149=""),"",MAX(0,D149-C149))</f>
        <v/>
      </c>
      <c r="J149" s="2">
        <f>IF(OR(F149="",G149=""),"",F149*G149)</f>
        <v/>
      </c>
      <c r="K149" s="2">
        <f>IF(F149="","",F149-IF(J149="",0,J149))</f>
        <v/>
      </c>
      <c r="L149" s="2">
        <f>IF(F149="","",F149-IF(H149="",0,H149))</f>
        <v/>
      </c>
      <c r="M149" s="0">
        <f>IF(OR(A149="",C149="",D149=""),"",IF(SUMPRODUCT(($A$2:$A$201=A149)*($C$2:$C$201&lt;D149)*($D$2:$D$201&gt;C149))&gt;1,"ÜBERSCHNEIDUNG",""))</f>
        <v/>
      </c>
      <c r="N149" s="0">
        <f>IF(OR(C149="",D149=""),0,MAX(0,MIN(D149,DATE(YEAR('Planung'!$B$1),MONTH('Planung'!$B$1)+1,1))-MAX(C149,'Planung'!$B$1)))</f>
        <v/>
      </c>
      <c r="O149" s="2">
        <f>IF(OR(I149="",I149=0,F149=""),0,F149*N149/I149)</f>
        <v/>
      </c>
      <c r="P149" s="2">
        <f>IF(OR(I149="",I149=0,J149=""),0,J149*N149/I149)</f>
        <v/>
      </c>
    </row>
    <row r="150">
      <c r="I150" s="0">
        <f>IF(OR(C150="",D150=""),"",MAX(0,D150-C150))</f>
        <v/>
      </c>
      <c r="J150" s="2">
        <f>IF(OR(F150="",G150=""),"",F150*G150)</f>
        <v/>
      </c>
      <c r="K150" s="2">
        <f>IF(F150="","",F150-IF(J150="",0,J150))</f>
        <v/>
      </c>
      <c r="L150" s="2">
        <f>IF(F150="","",F150-IF(H150="",0,H150))</f>
        <v/>
      </c>
      <c r="M150" s="0">
        <f>IF(OR(A150="",C150="",D150=""),"",IF(SUMPRODUCT(($A$2:$A$201=A150)*($C$2:$C$201&lt;D150)*($D$2:$D$201&gt;C150))&gt;1,"ÜBERSCHNEIDUNG",""))</f>
        <v/>
      </c>
      <c r="N150" s="0">
        <f>IF(OR(C150="",D150=""),0,MAX(0,MIN(D150,DATE(YEAR('Planung'!$B$1),MONTH('Planung'!$B$1)+1,1))-MAX(C150,'Planung'!$B$1)))</f>
        <v/>
      </c>
      <c r="O150" s="2">
        <f>IF(OR(I150="",I150=0,F150=""),0,F150*N150/I150)</f>
        <v/>
      </c>
      <c r="P150" s="2">
        <f>IF(OR(I150="",I150=0,J150=""),0,J150*N150/I150)</f>
        <v/>
      </c>
    </row>
    <row r="151">
      <c r="I151" s="0">
        <f>IF(OR(C151="",D151=""),"",MAX(0,D151-C151))</f>
        <v/>
      </c>
      <c r="J151" s="2">
        <f>IF(OR(F151="",G151=""),"",F151*G151)</f>
        <v/>
      </c>
      <c r="K151" s="2">
        <f>IF(F151="","",F151-IF(J151="",0,J151))</f>
        <v/>
      </c>
      <c r="L151" s="2">
        <f>IF(F151="","",F151-IF(H151="",0,H151))</f>
        <v/>
      </c>
      <c r="M151" s="0">
        <f>IF(OR(A151="",C151="",D151=""),"",IF(SUMPRODUCT(($A$2:$A$201=A151)*($C$2:$C$201&lt;D151)*($D$2:$D$201&gt;C151))&gt;1,"ÜBERSCHNEIDUNG",""))</f>
        <v/>
      </c>
      <c r="N151" s="0">
        <f>IF(OR(C151="",D151=""),0,MAX(0,MIN(D151,DATE(YEAR('Planung'!$B$1),MONTH('Planung'!$B$1)+1,1))-MAX(C151,'Planung'!$B$1)))</f>
        <v/>
      </c>
      <c r="O151" s="2">
        <f>IF(OR(I151="",I151=0,F151=""),0,F151*N151/I151)</f>
        <v/>
      </c>
      <c r="P151" s="2">
        <f>IF(OR(I151="",I151=0,J151=""),0,J151*N151/I151)</f>
        <v/>
      </c>
    </row>
    <row r="152">
      <c r="I152" s="0">
        <f>IF(OR(C152="",D152=""),"",MAX(0,D152-C152))</f>
        <v/>
      </c>
      <c r="J152" s="2">
        <f>IF(OR(F152="",G152=""),"",F152*G152)</f>
        <v/>
      </c>
      <c r="K152" s="2">
        <f>IF(F152="","",F152-IF(J152="",0,J152))</f>
        <v/>
      </c>
      <c r="L152" s="2">
        <f>IF(F152="","",F152-IF(H152="",0,H152))</f>
        <v/>
      </c>
      <c r="M152" s="0">
        <f>IF(OR(A152="",C152="",D152=""),"",IF(SUMPRODUCT(($A$2:$A$201=A152)*($C$2:$C$201&lt;D152)*($D$2:$D$201&gt;C152))&gt;1,"ÜBERSCHNEIDUNG",""))</f>
        <v/>
      </c>
      <c r="N152" s="0">
        <f>IF(OR(C152="",D152=""),0,MAX(0,MIN(D152,DATE(YEAR('Planung'!$B$1),MONTH('Planung'!$B$1)+1,1))-MAX(C152,'Planung'!$B$1)))</f>
        <v/>
      </c>
      <c r="O152" s="2">
        <f>IF(OR(I152="",I152=0,F152=""),0,F152*N152/I152)</f>
        <v/>
      </c>
      <c r="P152" s="2">
        <f>IF(OR(I152="",I152=0,J152=""),0,J152*N152/I152)</f>
        <v/>
      </c>
    </row>
    <row r="153">
      <c r="I153" s="0">
        <f>IF(OR(C153="",D153=""),"",MAX(0,D153-C153))</f>
        <v/>
      </c>
      <c r="J153" s="2">
        <f>IF(OR(F153="",G153=""),"",F153*G153)</f>
        <v/>
      </c>
      <c r="K153" s="2">
        <f>IF(F153="","",F153-IF(J153="",0,J153))</f>
        <v/>
      </c>
      <c r="L153" s="2">
        <f>IF(F153="","",F153-IF(H153="",0,H153))</f>
        <v/>
      </c>
      <c r="M153" s="0">
        <f>IF(OR(A153="",C153="",D153=""),"",IF(SUMPRODUCT(($A$2:$A$201=A153)*($C$2:$C$201&lt;D153)*($D$2:$D$201&gt;C153))&gt;1,"ÜBERSCHNEIDUNG",""))</f>
        <v/>
      </c>
      <c r="N153" s="0">
        <f>IF(OR(C153="",D153=""),0,MAX(0,MIN(D153,DATE(YEAR('Planung'!$B$1),MONTH('Planung'!$B$1)+1,1))-MAX(C153,'Planung'!$B$1)))</f>
        <v/>
      </c>
      <c r="O153" s="2">
        <f>IF(OR(I153="",I153=0,F153=""),0,F153*N153/I153)</f>
        <v/>
      </c>
      <c r="P153" s="2">
        <f>IF(OR(I153="",I153=0,J153=""),0,J153*N153/I153)</f>
        <v/>
      </c>
    </row>
    <row r="154">
      <c r="I154" s="0">
        <f>IF(OR(C154="",D154=""),"",MAX(0,D154-C154))</f>
        <v/>
      </c>
      <c r="J154" s="2">
        <f>IF(OR(F154="",G154=""),"",F154*G154)</f>
        <v/>
      </c>
      <c r="K154" s="2">
        <f>IF(F154="","",F154-IF(J154="",0,J154))</f>
        <v/>
      </c>
      <c r="L154" s="2">
        <f>IF(F154="","",F154-IF(H154="",0,H154))</f>
        <v/>
      </c>
      <c r="M154" s="0">
        <f>IF(OR(A154="",C154="",D154=""),"",IF(SUMPRODUCT(($A$2:$A$201=A154)*($C$2:$C$201&lt;D154)*($D$2:$D$201&gt;C154))&gt;1,"ÜBERSCHNEIDUNG",""))</f>
        <v/>
      </c>
      <c r="N154" s="0">
        <f>IF(OR(C154="",D154=""),0,MAX(0,MIN(D154,DATE(YEAR('Planung'!$B$1),MONTH('Planung'!$B$1)+1,1))-MAX(C154,'Planung'!$B$1)))</f>
        <v/>
      </c>
      <c r="O154" s="2">
        <f>IF(OR(I154="",I154=0,F154=""),0,F154*N154/I154)</f>
        <v/>
      </c>
      <c r="P154" s="2">
        <f>IF(OR(I154="",I154=0,J154=""),0,J154*N154/I154)</f>
        <v/>
      </c>
    </row>
    <row r="155">
      <c r="I155" s="0">
        <f>IF(OR(C155="",D155=""),"",MAX(0,D155-C155))</f>
        <v/>
      </c>
      <c r="J155" s="2">
        <f>IF(OR(F155="",G155=""),"",F155*G155)</f>
        <v/>
      </c>
      <c r="K155" s="2">
        <f>IF(F155="","",F155-IF(J155="",0,J155))</f>
        <v/>
      </c>
      <c r="L155" s="2">
        <f>IF(F155="","",F155-IF(H155="",0,H155))</f>
        <v/>
      </c>
      <c r="M155" s="0">
        <f>IF(OR(A155="",C155="",D155=""),"",IF(SUMPRODUCT(($A$2:$A$201=A155)*($C$2:$C$201&lt;D155)*($D$2:$D$201&gt;C155))&gt;1,"ÜBERSCHNEIDUNG",""))</f>
        <v/>
      </c>
      <c r="N155" s="0">
        <f>IF(OR(C155="",D155=""),0,MAX(0,MIN(D155,DATE(YEAR('Planung'!$B$1),MONTH('Planung'!$B$1)+1,1))-MAX(C155,'Planung'!$B$1)))</f>
        <v/>
      </c>
      <c r="O155" s="2">
        <f>IF(OR(I155="",I155=0,F155=""),0,F155*N155/I155)</f>
        <v/>
      </c>
      <c r="P155" s="2">
        <f>IF(OR(I155="",I155=0,J155=""),0,J155*N155/I155)</f>
        <v/>
      </c>
    </row>
    <row r="156">
      <c r="I156" s="0">
        <f>IF(OR(C156="",D156=""),"",MAX(0,D156-C156))</f>
        <v/>
      </c>
      <c r="J156" s="2">
        <f>IF(OR(F156="",G156=""),"",F156*G156)</f>
        <v/>
      </c>
      <c r="K156" s="2">
        <f>IF(F156="","",F156-IF(J156="",0,J156))</f>
        <v/>
      </c>
      <c r="L156" s="2">
        <f>IF(F156="","",F156-IF(H156="",0,H156))</f>
        <v/>
      </c>
      <c r="M156" s="0">
        <f>IF(OR(A156="",C156="",D156=""),"",IF(SUMPRODUCT(($A$2:$A$201=A156)*($C$2:$C$201&lt;D156)*($D$2:$D$201&gt;C156))&gt;1,"ÜBERSCHNEIDUNG",""))</f>
        <v/>
      </c>
      <c r="N156" s="0">
        <f>IF(OR(C156="",D156=""),0,MAX(0,MIN(D156,DATE(YEAR('Planung'!$B$1),MONTH('Planung'!$B$1)+1,1))-MAX(C156,'Planung'!$B$1)))</f>
        <v/>
      </c>
      <c r="O156" s="2">
        <f>IF(OR(I156="",I156=0,F156=""),0,F156*N156/I156)</f>
        <v/>
      </c>
      <c r="P156" s="2">
        <f>IF(OR(I156="",I156=0,J156=""),0,J156*N156/I156)</f>
        <v/>
      </c>
    </row>
    <row r="157">
      <c r="I157" s="0">
        <f>IF(OR(C157="",D157=""),"",MAX(0,D157-C157))</f>
        <v/>
      </c>
      <c r="J157" s="2">
        <f>IF(OR(F157="",G157=""),"",F157*G157)</f>
        <v/>
      </c>
      <c r="K157" s="2">
        <f>IF(F157="","",F157-IF(J157="",0,J157))</f>
        <v/>
      </c>
      <c r="L157" s="2">
        <f>IF(F157="","",F157-IF(H157="",0,H157))</f>
        <v/>
      </c>
      <c r="M157" s="0">
        <f>IF(OR(A157="",C157="",D157=""),"",IF(SUMPRODUCT(($A$2:$A$201=A157)*($C$2:$C$201&lt;D157)*($D$2:$D$201&gt;C157))&gt;1,"ÜBERSCHNEIDUNG",""))</f>
        <v/>
      </c>
      <c r="N157" s="0">
        <f>IF(OR(C157="",D157=""),0,MAX(0,MIN(D157,DATE(YEAR('Planung'!$B$1),MONTH('Planung'!$B$1)+1,1))-MAX(C157,'Planung'!$B$1)))</f>
        <v/>
      </c>
      <c r="O157" s="2">
        <f>IF(OR(I157="",I157=0,F157=""),0,F157*N157/I157)</f>
        <v/>
      </c>
      <c r="P157" s="2">
        <f>IF(OR(I157="",I157=0,J157=""),0,J157*N157/I157)</f>
        <v/>
      </c>
    </row>
    <row r="158">
      <c r="I158" s="0">
        <f>IF(OR(C158="",D158=""),"",MAX(0,D158-C158))</f>
        <v/>
      </c>
      <c r="J158" s="2">
        <f>IF(OR(F158="",G158=""),"",F158*G158)</f>
        <v/>
      </c>
      <c r="K158" s="2">
        <f>IF(F158="","",F158-IF(J158="",0,J158))</f>
        <v/>
      </c>
      <c r="L158" s="2">
        <f>IF(F158="","",F158-IF(H158="",0,H158))</f>
        <v/>
      </c>
      <c r="M158" s="0">
        <f>IF(OR(A158="",C158="",D158=""),"",IF(SUMPRODUCT(($A$2:$A$201=A158)*($C$2:$C$201&lt;D158)*($D$2:$D$201&gt;C158))&gt;1,"ÜBERSCHNEIDUNG",""))</f>
        <v/>
      </c>
      <c r="N158" s="0">
        <f>IF(OR(C158="",D158=""),0,MAX(0,MIN(D158,DATE(YEAR('Planung'!$B$1),MONTH('Planung'!$B$1)+1,1))-MAX(C158,'Planung'!$B$1)))</f>
        <v/>
      </c>
      <c r="O158" s="2">
        <f>IF(OR(I158="",I158=0,F158=""),0,F158*N158/I158)</f>
        <v/>
      </c>
      <c r="P158" s="2">
        <f>IF(OR(I158="",I158=0,J158=""),0,J158*N158/I158)</f>
        <v/>
      </c>
    </row>
    <row r="159">
      <c r="I159" s="0">
        <f>IF(OR(C159="",D159=""),"",MAX(0,D159-C159))</f>
        <v/>
      </c>
      <c r="J159" s="2">
        <f>IF(OR(F159="",G159=""),"",F159*G159)</f>
        <v/>
      </c>
      <c r="K159" s="2">
        <f>IF(F159="","",F159-IF(J159="",0,J159))</f>
        <v/>
      </c>
      <c r="L159" s="2">
        <f>IF(F159="","",F159-IF(H159="",0,H159))</f>
        <v/>
      </c>
      <c r="M159" s="0">
        <f>IF(OR(A159="",C159="",D159=""),"",IF(SUMPRODUCT(($A$2:$A$201=A159)*($C$2:$C$201&lt;D159)*($D$2:$D$201&gt;C159))&gt;1,"ÜBERSCHNEIDUNG",""))</f>
        <v/>
      </c>
      <c r="N159" s="0">
        <f>IF(OR(C159="",D159=""),0,MAX(0,MIN(D159,DATE(YEAR('Planung'!$B$1),MONTH('Planung'!$B$1)+1,1))-MAX(C159,'Planung'!$B$1)))</f>
        <v/>
      </c>
      <c r="O159" s="2">
        <f>IF(OR(I159="",I159=0,F159=""),0,F159*N159/I159)</f>
        <v/>
      </c>
      <c r="P159" s="2">
        <f>IF(OR(I159="",I159=0,J159=""),0,J159*N159/I159)</f>
        <v/>
      </c>
    </row>
    <row r="160">
      <c r="I160" s="0">
        <f>IF(OR(C160="",D160=""),"",MAX(0,D160-C160))</f>
        <v/>
      </c>
      <c r="J160" s="2">
        <f>IF(OR(F160="",G160=""),"",F160*G160)</f>
        <v/>
      </c>
      <c r="K160" s="2">
        <f>IF(F160="","",F160-IF(J160="",0,J160))</f>
        <v/>
      </c>
      <c r="L160" s="2">
        <f>IF(F160="","",F160-IF(H160="",0,H160))</f>
        <v/>
      </c>
      <c r="M160" s="0">
        <f>IF(OR(A160="",C160="",D160=""),"",IF(SUMPRODUCT(($A$2:$A$201=A160)*($C$2:$C$201&lt;D160)*($D$2:$D$201&gt;C160))&gt;1,"ÜBERSCHNEIDUNG",""))</f>
        <v/>
      </c>
      <c r="N160" s="0">
        <f>IF(OR(C160="",D160=""),0,MAX(0,MIN(D160,DATE(YEAR('Planung'!$B$1),MONTH('Planung'!$B$1)+1,1))-MAX(C160,'Planung'!$B$1)))</f>
        <v/>
      </c>
      <c r="O160" s="2">
        <f>IF(OR(I160="",I160=0,F160=""),0,F160*N160/I160)</f>
        <v/>
      </c>
      <c r="P160" s="2">
        <f>IF(OR(I160="",I160=0,J160=""),0,J160*N160/I160)</f>
        <v/>
      </c>
    </row>
    <row r="161">
      <c r="I161" s="0">
        <f>IF(OR(C161="",D161=""),"",MAX(0,D161-C161))</f>
        <v/>
      </c>
      <c r="J161" s="2">
        <f>IF(OR(F161="",G161=""),"",F161*G161)</f>
        <v/>
      </c>
      <c r="K161" s="2">
        <f>IF(F161="","",F161-IF(J161="",0,J161))</f>
        <v/>
      </c>
      <c r="L161" s="2">
        <f>IF(F161="","",F161-IF(H161="",0,H161))</f>
        <v/>
      </c>
      <c r="M161" s="0">
        <f>IF(OR(A161="",C161="",D161=""),"",IF(SUMPRODUCT(($A$2:$A$201=A161)*($C$2:$C$201&lt;D161)*($D$2:$D$201&gt;C161))&gt;1,"ÜBERSCHNEIDUNG",""))</f>
        <v/>
      </c>
      <c r="N161" s="0">
        <f>IF(OR(C161="",D161=""),0,MAX(0,MIN(D161,DATE(YEAR('Planung'!$B$1),MONTH('Planung'!$B$1)+1,1))-MAX(C161,'Planung'!$B$1)))</f>
        <v/>
      </c>
      <c r="O161" s="2">
        <f>IF(OR(I161="",I161=0,F161=""),0,F161*N161/I161)</f>
        <v/>
      </c>
      <c r="P161" s="2">
        <f>IF(OR(I161="",I161=0,J161=""),0,J161*N161/I161)</f>
        <v/>
      </c>
    </row>
    <row r="162">
      <c r="I162" s="0">
        <f>IF(OR(C162="",D162=""),"",MAX(0,D162-C162))</f>
        <v/>
      </c>
      <c r="J162" s="2">
        <f>IF(OR(F162="",G162=""),"",F162*G162)</f>
        <v/>
      </c>
      <c r="K162" s="2">
        <f>IF(F162="","",F162-IF(J162="",0,J162))</f>
        <v/>
      </c>
      <c r="L162" s="2">
        <f>IF(F162="","",F162-IF(H162="",0,H162))</f>
        <v/>
      </c>
      <c r="M162" s="0">
        <f>IF(OR(A162="",C162="",D162=""),"",IF(SUMPRODUCT(($A$2:$A$201=A162)*($C$2:$C$201&lt;D162)*($D$2:$D$201&gt;C162))&gt;1,"ÜBERSCHNEIDUNG",""))</f>
        <v/>
      </c>
      <c r="N162" s="0">
        <f>IF(OR(C162="",D162=""),0,MAX(0,MIN(D162,DATE(YEAR('Planung'!$B$1),MONTH('Planung'!$B$1)+1,1))-MAX(C162,'Planung'!$B$1)))</f>
        <v/>
      </c>
      <c r="O162" s="2">
        <f>IF(OR(I162="",I162=0,F162=""),0,F162*N162/I162)</f>
        <v/>
      </c>
      <c r="P162" s="2">
        <f>IF(OR(I162="",I162=0,J162=""),0,J162*N162/I162)</f>
        <v/>
      </c>
    </row>
    <row r="163">
      <c r="I163" s="0">
        <f>IF(OR(C163="",D163=""),"",MAX(0,D163-C163))</f>
        <v/>
      </c>
      <c r="J163" s="2">
        <f>IF(OR(F163="",G163=""),"",F163*G163)</f>
        <v/>
      </c>
      <c r="K163" s="2">
        <f>IF(F163="","",F163-IF(J163="",0,J163))</f>
        <v/>
      </c>
      <c r="L163" s="2">
        <f>IF(F163="","",F163-IF(H163="",0,H163))</f>
        <v/>
      </c>
      <c r="M163" s="0">
        <f>IF(OR(A163="",C163="",D163=""),"",IF(SUMPRODUCT(($A$2:$A$201=A163)*($C$2:$C$201&lt;D163)*($D$2:$D$201&gt;C163))&gt;1,"ÜBERSCHNEIDUNG",""))</f>
        <v/>
      </c>
      <c r="N163" s="0">
        <f>IF(OR(C163="",D163=""),0,MAX(0,MIN(D163,DATE(YEAR('Planung'!$B$1),MONTH('Planung'!$B$1)+1,1))-MAX(C163,'Planung'!$B$1)))</f>
        <v/>
      </c>
      <c r="O163" s="2">
        <f>IF(OR(I163="",I163=0,F163=""),0,F163*N163/I163)</f>
        <v/>
      </c>
      <c r="P163" s="2">
        <f>IF(OR(I163="",I163=0,J163=""),0,J163*N163/I163)</f>
        <v/>
      </c>
    </row>
    <row r="164">
      <c r="I164" s="0">
        <f>IF(OR(C164="",D164=""),"",MAX(0,D164-C164))</f>
        <v/>
      </c>
      <c r="J164" s="2">
        <f>IF(OR(F164="",G164=""),"",F164*G164)</f>
        <v/>
      </c>
      <c r="K164" s="2">
        <f>IF(F164="","",F164-IF(J164="",0,J164))</f>
        <v/>
      </c>
      <c r="L164" s="2">
        <f>IF(F164="","",F164-IF(H164="",0,H164))</f>
        <v/>
      </c>
      <c r="M164" s="0">
        <f>IF(OR(A164="",C164="",D164=""),"",IF(SUMPRODUCT(($A$2:$A$201=A164)*($C$2:$C$201&lt;D164)*($D$2:$D$201&gt;C164))&gt;1,"ÜBERSCHNEIDUNG",""))</f>
        <v/>
      </c>
      <c r="N164" s="0">
        <f>IF(OR(C164="",D164=""),0,MAX(0,MIN(D164,DATE(YEAR('Planung'!$B$1),MONTH('Planung'!$B$1)+1,1))-MAX(C164,'Planung'!$B$1)))</f>
        <v/>
      </c>
      <c r="O164" s="2">
        <f>IF(OR(I164="",I164=0,F164=""),0,F164*N164/I164)</f>
        <v/>
      </c>
      <c r="P164" s="2">
        <f>IF(OR(I164="",I164=0,J164=""),0,J164*N164/I164)</f>
        <v/>
      </c>
    </row>
    <row r="165">
      <c r="I165" s="0">
        <f>IF(OR(C165="",D165=""),"",MAX(0,D165-C165))</f>
        <v/>
      </c>
      <c r="J165" s="2">
        <f>IF(OR(F165="",G165=""),"",F165*G165)</f>
        <v/>
      </c>
      <c r="K165" s="2">
        <f>IF(F165="","",F165-IF(J165="",0,J165))</f>
        <v/>
      </c>
      <c r="L165" s="2">
        <f>IF(F165="","",F165-IF(H165="",0,H165))</f>
        <v/>
      </c>
      <c r="M165" s="0">
        <f>IF(OR(A165="",C165="",D165=""),"",IF(SUMPRODUCT(($A$2:$A$201=A165)*($C$2:$C$201&lt;D165)*($D$2:$D$201&gt;C165))&gt;1,"ÜBERSCHNEIDUNG",""))</f>
        <v/>
      </c>
      <c r="N165" s="0">
        <f>IF(OR(C165="",D165=""),0,MAX(0,MIN(D165,DATE(YEAR('Planung'!$B$1),MONTH('Planung'!$B$1)+1,1))-MAX(C165,'Planung'!$B$1)))</f>
        <v/>
      </c>
      <c r="O165" s="2">
        <f>IF(OR(I165="",I165=0,F165=""),0,F165*N165/I165)</f>
        <v/>
      </c>
      <c r="P165" s="2">
        <f>IF(OR(I165="",I165=0,J165=""),0,J165*N165/I165)</f>
        <v/>
      </c>
    </row>
    <row r="166">
      <c r="I166" s="0">
        <f>IF(OR(C166="",D166=""),"",MAX(0,D166-C166))</f>
        <v/>
      </c>
      <c r="J166" s="2">
        <f>IF(OR(F166="",G166=""),"",F166*G166)</f>
        <v/>
      </c>
      <c r="K166" s="2">
        <f>IF(F166="","",F166-IF(J166="",0,J166))</f>
        <v/>
      </c>
      <c r="L166" s="2">
        <f>IF(F166="","",F166-IF(H166="",0,H166))</f>
        <v/>
      </c>
      <c r="M166" s="0">
        <f>IF(OR(A166="",C166="",D166=""),"",IF(SUMPRODUCT(($A$2:$A$201=A166)*($C$2:$C$201&lt;D166)*($D$2:$D$201&gt;C166))&gt;1,"ÜBERSCHNEIDUNG",""))</f>
        <v/>
      </c>
      <c r="N166" s="0">
        <f>IF(OR(C166="",D166=""),0,MAX(0,MIN(D166,DATE(YEAR('Planung'!$B$1),MONTH('Planung'!$B$1)+1,1))-MAX(C166,'Planung'!$B$1)))</f>
        <v/>
      </c>
      <c r="O166" s="2">
        <f>IF(OR(I166="",I166=0,F166=""),0,F166*N166/I166)</f>
        <v/>
      </c>
      <c r="P166" s="2">
        <f>IF(OR(I166="",I166=0,J166=""),0,J166*N166/I166)</f>
        <v/>
      </c>
    </row>
    <row r="167">
      <c r="I167" s="0">
        <f>IF(OR(C167="",D167=""),"",MAX(0,D167-C167))</f>
        <v/>
      </c>
      <c r="J167" s="2">
        <f>IF(OR(F167="",G167=""),"",F167*G167)</f>
        <v/>
      </c>
      <c r="K167" s="2">
        <f>IF(F167="","",F167-IF(J167="",0,J167))</f>
        <v/>
      </c>
      <c r="L167" s="2">
        <f>IF(F167="","",F167-IF(H167="",0,H167))</f>
        <v/>
      </c>
      <c r="M167" s="0">
        <f>IF(OR(A167="",C167="",D167=""),"",IF(SUMPRODUCT(($A$2:$A$201=A167)*($C$2:$C$201&lt;D167)*($D$2:$D$201&gt;C167))&gt;1,"ÜBERSCHNEIDUNG",""))</f>
        <v/>
      </c>
      <c r="N167" s="0">
        <f>IF(OR(C167="",D167=""),0,MAX(0,MIN(D167,DATE(YEAR('Planung'!$B$1),MONTH('Planung'!$B$1)+1,1))-MAX(C167,'Planung'!$B$1)))</f>
        <v/>
      </c>
      <c r="O167" s="2">
        <f>IF(OR(I167="",I167=0,F167=""),0,F167*N167/I167)</f>
        <v/>
      </c>
      <c r="P167" s="2">
        <f>IF(OR(I167="",I167=0,J167=""),0,J167*N167/I167)</f>
        <v/>
      </c>
    </row>
    <row r="168">
      <c r="I168" s="0">
        <f>IF(OR(C168="",D168=""),"",MAX(0,D168-C168))</f>
        <v/>
      </c>
      <c r="J168" s="2">
        <f>IF(OR(F168="",G168=""),"",F168*G168)</f>
        <v/>
      </c>
      <c r="K168" s="2">
        <f>IF(F168="","",F168-IF(J168="",0,J168))</f>
        <v/>
      </c>
      <c r="L168" s="2">
        <f>IF(F168="","",F168-IF(H168="",0,H168))</f>
        <v/>
      </c>
      <c r="M168" s="0">
        <f>IF(OR(A168="",C168="",D168=""),"",IF(SUMPRODUCT(($A$2:$A$201=A168)*($C$2:$C$201&lt;D168)*($D$2:$D$201&gt;C168))&gt;1,"ÜBERSCHNEIDUNG",""))</f>
        <v/>
      </c>
      <c r="N168" s="0">
        <f>IF(OR(C168="",D168=""),0,MAX(0,MIN(D168,DATE(YEAR('Planung'!$B$1),MONTH('Planung'!$B$1)+1,1))-MAX(C168,'Planung'!$B$1)))</f>
        <v/>
      </c>
      <c r="O168" s="2">
        <f>IF(OR(I168="",I168=0,F168=""),0,F168*N168/I168)</f>
        <v/>
      </c>
      <c r="P168" s="2">
        <f>IF(OR(I168="",I168=0,J168=""),0,J168*N168/I168)</f>
        <v/>
      </c>
    </row>
    <row r="169">
      <c r="I169" s="0">
        <f>IF(OR(C169="",D169=""),"",MAX(0,D169-C169))</f>
        <v/>
      </c>
      <c r="J169" s="2">
        <f>IF(OR(F169="",G169=""),"",F169*G169)</f>
        <v/>
      </c>
      <c r="K169" s="2">
        <f>IF(F169="","",F169-IF(J169="",0,J169))</f>
        <v/>
      </c>
      <c r="L169" s="2">
        <f>IF(F169="","",F169-IF(H169="",0,H169))</f>
        <v/>
      </c>
      <c r="M169" s="0">
        <f>IF(OR(A169="",C169="",D169=""),"",IF(SUMPRODUCT(($A$2:$A$201=A169)*($C$2:$C$201&lt;D169)*($D$2:$D$201&gt;C169))&gt;1,"ÜBERSCHNEIDUNG",""))</f>
        <v/>
      </c>
      <c r="N169" s="0">
        <f>IF(OR(C169="",D169=""),0,MAX(0,MIN(D169,DATE(YEAR('Planung'!$B$1),MONTH('Planung'!$B$1)+1,1))-MAX(C169,'Planung'!$B$1)))</f>
        <v/>
      </c>
      <c r="O169" s="2">
        <f>IF(OR(I169="",I169=0,F169=""),0,F169*N169/I169)</f>
        <v/>
      </c>
      <c r="P169" s="2">
        <f>IF(OR(I169="",I169=0,J169=""),0,J169*N169/I169)</f>
        <v/>
      </c>
    </row>
    <row r="170">
      <c r="I170" s="0">
        <f>IF(OR(C170="",D170=""),"",MAX(0,D170-C170))</f>
        <v/>
      </c>
      <c r="J170" s="2">
        <f>IF(OR(F170="",G170=""),"",F170*G170)</f>
        <v/>
      </c>
      <c r="K170" s="2">
        <f>IF(F170="","",F170-IF(J170="",0,J170))</f>
        <v/>
      </c>
      <c r="L170" s="2">
        <f>IF(F170="","",F170-IF(H170="",0,H170))</f>
        <v/>
      </c>
      <c r="M170" s="0">
        <f>IF(OR(A170="",C170="",D170=""),"",IF(SUMPRODUCT(($A$2:$A$201=A170)*($C$2:$C$201&lt;D170)*($D$2:$D$201&gt;C170))&gt;1,"ÜBERSCHNEIDUNG",""))</f>
        <v/>
      </c>
      <c r="N170" s="0">
        <f>IF(OR(C170="",D170=""),0,MAX(0,MIN(D170,DATE(YEAR('Planung'!$B$1),MONTH('Planung'!$B$1)+1,1))-MAX(C170,'Planung'!$B$1)))</f>
        <v/>
      </c>
      <c r="O170" s="2">
        <f>IF(OR(I170="",I170=0,F170=""),0,F170*N170/I170)</f>
        <v/>
      </c>
      <c r="P170" s="2">
        <f>IF(OR(I170="",I170=0,J170=""),0,J170*N170/I170)</f>
        <v/>
      </c>
    </row>
    <row r="171">
      <c r="I171" s="0">
        <f>IF(OR(C171="",D171=""),"",MAX(0,D171-C171))</f>
        <v/>
      </c>
      <c r="J171" s="2">
        <f>IF(OR(F171="",G171=""),"",F171*G171)</f>
        <v/>
      </c>
      <c r="K171" s="2">
        <f>IF(F171="","",F171-IF(J171="",0,J171))</f>
        <v/>
      </c>
      <c r="L171" s="2">
        <f>IF(F171="","",F171-IF(H171="",0,H171))</f>
        <v/>
      </c>
      <c r="M171" s="0">
        <f>IF(OR(A171="",C171="",D171=""),"",IF(SUMPRODUCT(($A$2:$A$201=A171)*($C$2:$C$201&lt;D171)*($D$2:$D$201&gt;C171))&gt;1,"ÜBERSCHNEIDUNG",""))</f>
        <v/>
      </c>
      <c r="N171" s="0">
        <f>IF(OR(C171="",D171=""),0,MAX(0,MIN(D171,DATE(YEAR('Planung'!$B$1),MONTH('Planung'!$B$1)+1,1))-MAX(C171,'Planung'!$B$1)))</f>
        <v/>
      </c>
      <c r="O171" s="2">
        <f>IF(OR(I171="",I171=0,F171=""),0,F171*N171/I171)</f>
        <v/>
      </c>
      <c r="P171" s="2">
        <f>IF(OR(I171="",I171=0,J171=""),0,J171*N171/I171)</f>
        <v/>
      </c>
    </row>
    <row r="172">
      <c r="I172" s="0">
        <f>IF(OR(C172="",D172=""),"",MAX(0,D172-C172))</f>
        <v/>
      </c>
      <c r="J172" s="2">
        <f>IF(OR(F172="",G172=""),"",F172*G172)</f>
        <v/>
      </c>
      <c r="K172" s="2">
        <f>IF(F172="","",F172-IF(J172="",0,J172))</f>
        <v/>
      </c>
      <c r="L172" s="2">
        <f>IF(F172="","",F172-IF(H172="",0,H172))</f>
        <v/>
      </c>
      <c r="M172" s="0">
        <f>IF(OR(A172="",C172="",D172=""),"",IF(SUMPRODUCT(($A$2:$A$201=A172)*($C$2:$C$201&lt;D172)*($D$2:$D$201&gt;C172))&gt;1,"ÜBERSCHNEIDUNG",""))</f>
        <v/>
      </c>
      <c r="N172" s="0">
        <f>IF(OR(C172="",D172=""),0,MAX(0,MIN(D172,DATE(YEAR('Planung'!$B$1),MONTH('Planung'!$B$1)+1,1))-MAX(C172,'Planung'!$B$1)))</f>
        <v/>
      </c>
      <c r="O172" s="2">
        <f>IF(OR(I172="",I172=0,F172=""),0,F172*N172/I172)</f>
        <v/>
      </c>
      <c r="P172" s="2">
        <f>IF(OR(I172="",I172=0,J172=""),0,J172*N172/I172)</f>
        <v/>
      </c>
    </row>
    <row r="173">
      <c r="I173" s="0">
        <f>IF(OR(C173="",D173=""),"",MAX(0,D173-C173))</f>
        <v/>
      </c>
      <c r="J173" s="2">
        <f>IF(OR(F173="",G173=""),"",F173*G173)</f>
        <v/>
      </c>
      <c r="K173" s="2">
        <f>IF(F173="","",F173-IF(J173="",0,J173))</f>
        <v/>
      </c>
      <c r="L173" s="2">
        <f>IF(F173="","",F173-IF(H173="",0,H173))</f>
        <v/>
      </c>
      <c r="M173" s="0">
        <f>IF(OR(A173="",C173="",D173=""),"",IF(SUMPRODUCT(($A$2:$A$201=A173)*($C$2:$C$201&lt;D173)*($D$2:$D$201&gt;C173))&gt;1,"ÜBERSCHNEIDUNG",""))</f>
        <v/>
      </c>
      <c r="N173" s="0">
        <f>IF(OR(C173="",D173=""),0,MAX(0,MIN(D173,DATE(YEAR('Planung'!$B$1),MONTH('Planung'!$B$1)+1,1))-MAX(C173,'Planung'!$B$1)))</f>
        <v/>
      </c>
      <c r="O173" s="2">
        <f>IF(OR(I173="",I173=0,F173=""),0,F173*N173/I173)</f>
        <v/>
      </c>
      <c r="P173" s="2">
        <f>IF(OR(I173="",I173=0,J173=""),0,J173*N173/I173)</f>
        <v/>
      </c>
    </row>
    <row r="174">
      <c r="I174" s="0">
        <f>IF(OR(C174="",D174=""),"",MAX(0,D174-C174))</f>
        <v/>
      </c>
      <c r="J174" s="2">
        <f>IF(OR(F174="",G174=""),"",F174*G174)</f>
        <v/>
      </c>
      <c r="K174" s="2">
        <f>IF(F174="","",F174-IF(J174="",0,J174))</f>
        <v/>
      </c>
      <c r="L174" s="2">
        <f>IF(F174="","",F174-IF(H174="",0,H174))</f>
        <v/>
      </c>
      <c r="M174" s="0">
        <f>IF(OR(A174="",C174="",D174=""),"",IF(SUMPRODUCT(($A$2:$A$201=A174)*($C$2:$C$201&lt;D174)*($D$2:$D$201&gt;C174))&gt;1,"ÜBERSCHNEIDUNG",""))</f>
        <v/>
      </c>
      <c r="N174" s="0">
        <f>IF(OR(C174="",D174=""),0,MAX(0,MIN(D174,DATE(YEAR('Planung'!$B$1),MONTH('Planung'!$B$1)+1,1))-MAX(C174,'Planung'!$B$1)))</f>
        <v/>
      </c>
      <c r="O174" s="2">
        <f>IF(OR(I174="",I174=0,F174=""),0,F174*N174/I174)</f>
        <v/>
      </c>
      <c r="P174" s="2">
        <f>IF(OR(I174="",I174=0,J174=""),0,J174*N174/I174)</f>
        <v/>
      </c>
    </row>
    <row r="175">
      <c r="I175" s="0">
        <f>IF(OR(C175="",D175=""),"",MAX(0,D175-C175))</f>
        <v/>
      </c>
      <c r="J175" s="2">
        <f>IF(OR(F175="",G175=""),"",F175*G175)</f>
        <v/>
      </c>
      <c r="K175" s="2">
        <f>IF(F175="","",F175-IF(J175="",0,J175))</f>
        <v/>
      </c>
      <c r="L175" s="2">
        <f>IF(F175="","",F175-IF(H175="",0,H175))</f>
        <v/>
      </c>
      <c r="M175" s="0">
        <f>IF(OR(A175="",C175="",D175=""),"",IF(SUMPRODUCT(($A$2:$A$201=A175)*($C$2:$C$201&lt;D175)*($D$2:$D$201&gt;C175))&gt;1,"ÜBERSCHNEIDUNG",""))</f>
        <v/>
      </c>
      <c r="N175" s="0">
        <f>IF(OR(C175="",D175=""),0,MAX(0,MIN(D175,DATE(YEAR('Planung'!$B$1),MONTH('Planung'!$B$1)+1,1))-MAX(C175,'Planung'!$B$1)))</f>
        <v/>
      </c>
      <c r="O175" s="2">
        <f>IF(OR(I175="",I175=0,F175=""),0,F175*N175/I175)</f>
        <v/>
      </c>
      <c r="P175" s="2">
        <f>IF(OR(I175="",I175=0,J175=""),0,J175*N175/I175)</f>
        <v/>
      </c>
    </row>
    <row r="176">
      <c r="I176" s="0">
        <f>IF(OR(C176="",D176=""),"",MAX(0,D176-C176))</f>
        <v/>
      </c>
      <c r="J176" s="2">
        <f>IF(OR(F176="",G176=""),"",F176*G176)</f>
        <v/>
      </c>
      <c r="K176" s="2">
        <f>IF(F176="","",F176-IF(J176="",0,J176))</f>
        <v/>
      </c>
      <c r="L176" s="2">
        <f>IF(F176="","",F176-IF(H176="",0,H176))</f>
        <v/>
      </c>
      <c r="M176" s="0">
        <f>IF(OR(A176="",C176="",D176=""),"",IF(SUMPRODUCT(($A$2:$A$201=A176)*($C$2:$C$201&lt;D176)*($D$2:$D$201&gt;C176))&gt;1,"ÜBERSCHNEIDUNG",""))</f>
        <v/>
      </c>
      <c r="N176" s="0">
        <f>IF(OR(C176="",D176=""),0,MAX(0,MIN(D176,DATE(YEAR('Planung'!$B$1),MONTH('Planung'!$B$1)+1,1))-MAX(C176,'Planung'!$B$1)))</f>
        <v/>
      </c>
      <c r="O176" s="2">
        <f>IF(OR(I176="",I176=0,F176=""),0,F176*N176/I176)</f>
        <v/>
      </c>
      <c r="P176" s="2">
        <f>IF(OR(I176="",I176=0,J176=""),0,J176*N176/I176)</f>
        <v/>
      </c>
    </row>
    <row r="177">
      <c r="I177" s="0">
        <f>IF(OR(C177="",D177=""),"",MAX(0,D177-C177))</f>
        <v/>
      </c>
      <c r="J177" s="2">
        <f>IF(OR(F177="",G177=""),"",F177*G177)</f>
        <v/>
      </c>
      <c r="K177" s="2">
        <f>IF(F177="","",F177-IF(J177="",0,J177))</f>
        <v/>
      </c>
      <c r="L177" s="2">
        <f>IF(F177="","",F177-IF(H177="",0,H177))</f>
        <v/>
      </c>
      <c r="M177" s="0">
        <f>IF(OR(A177="",C177="",D177=""),"",IF(SUMPRODUCT(($A$2:$A$201=A177)*($C$2:$C$201&lt;D177)*($D$2:$D$201&gt;C177))&gt;1,"ÜBERSCHNEIDUNG",""))</f>
        <v/>
      </c>
      <c r="N177" s="0">
        <f>IF(OR(C177="",D177=""),0,MAX(0,MIN(D177,DATE(YEAR('Planung'!$B$1),MONTH('Planung'!$B$1)+1,1))-MAX(C177,'Planung'!$B$1)))</f>
        <v/>
      </c>
      <c r="O177" s="2">
        <f>IF(OR(I177="",I177=0,F177=""),0,F177*N177/I177)</f>
        <v/>
      </c>
      <c r="P177" s="2">
        <f>IF(OR(I177="",I177=0,J177=""),0,J177*N177/I177)</f>
        <v/>
      </c>
    </row>
    <row r="178">
      <c r="I178" s="0">
        <f>IF(OR(C178="",D178=""),"",MAX(0,D178-C178))</f>
        <v/>
      </c>
      <c r="J178" s="2">
        <f>IF(OR(F178="",G178=""),"",F178*G178)</f>
        <v/>
      </c>
      <c r="K178" s="2">
        <f>IF(F178="","",F178-IF(J178="",0,J178))</f>
        <v/>
      </c>
      <c r="L178" s="2">
        <f>IF(F178="","",F178-IF(H178="",0,H178))</f>
        <v/>
      </c>
      <c r="M178" s="0">
        <f>IF(OR(A178="",C178="",D178=""),"",IF(SUMPRODUCT(($A$2:$A$201=A178)*($C$2:$C$201&lt;D178)*($D$2:$D$201&gt;C178))&gt;1,"ÜBERSCHNEIDUNG",""))</f>
        <v/>
      </c>
      <c r="N178" s="0">
        <f>IF(OR(C178="",D178=""),0,MAX(0,MIN(D178,DATE(YEAR('Planung'!$B$1),MONTH('Planung'!$B$1)+1,1))-MAX(C178,'Planung'!$B$1)))</f>
        <v/>
      </c>
      <c r="O178" s="2">
        <f>IF(OR(I178="",I178=0,F178=""),0,F178*N178/I178)</f>
        <v/>
      </c>
      <c r="P178" s="2">
        <f>IF(OR(I178="",I178=0,J178=""),0,J178*N178/I178)</f>
        <v/>
      </c>
    </row>
    <row r="179">
      <c r="I179" s="0">
        <f>IF(OR(C179="",D179=""),"",MAX(0,D179-C179))</f>
        <v/>
      </c>
      <c r="J179" s="2">
        <f>IF(OR(F179="",G179=""),"",F179*G179)</f>
        <v/>
      </c>
      <c r="K179" s="2">
        <f>IF(F179="","",F179-IF(J179="",0,J179))</f>
        <v/>
      </c>
      <c r="L179" s="2">
        <f>IF(F179="","",F179-IF(H179="",0,H179))</f>
        <v/>
      </c>
      <c r="M179" s="0">
        <f>IF(OR(A179="",C179="",D179=""),"",IF(SUMPRODUCT(($A$2:$A$201=A179)*($C$2:$C$201&lt;D179)*($D$2:$D$201&gt;C179))&gt;1,"ÜBERSCHNEIDUNG",""))</f>
        <v/>
      </c>
      <c r="N179" s="0">
        <f>IF(OR(C179="",D179=""),0,MAX(0,MIN(D179,DATE(YEAR('Planung'!$B$1),MONTH('Planung'!$B$1)+1,1))-MAX(C179,'Planung'!$B$1)))</f>
        <v/>
      </c>
      <c r="O179" s="2">
        <f>IF(OR(I179="",I179=0,F179=""),0,F179*N179/I179)</f>
        <v/>
      </c>
      <c r="P179" s="2">
        <f>IF(OR(I179="",I179=0,J179=""),0,J179*N179/I179)</f>
        <v/>
      </c>
    </row>
    <row r="180">
      <c r="I180" s="0">
        <f>IF(OR(C180="",D180=""),"",MAX(0,D180-C180))</f>
        <v/>
      </c>
      <c r="J180" s="2">
        <f>IF(OR(F180="",G180=""),"",F180*G180)</f>
        <v/>
      </c>
      <c r="K180" s="2">
        <f>IF(F180="","",F180-IF(J180="",0,J180))</f>
        <v/>
      </c>
      <c r="L180" s="2">
        <f>IF(F180="","",F180-IF(H180="",0,H180))</f>
        <v/>
      </c>
      <c r="M180" s="0">
        <f>IF(OR(A180="",C180="",D180=""),"",IF(SUMPRODUCT(($A$2:$A$201=A180)*($C$2:$C$201&lt;D180)*($D$2:$D$201&gt;C180))&gt;1,"ÜBERSCHNEIDUNG",""))</f>
        <v/>
      </c>
      <c r="N180" s="0">
        <f>IF(OR(C180="",D180=""),0,MAX(0,MIN(D180,DATE(YEAR('Planung'!$B$1),MONTH('Planung'!$B$1)+1,1))-MAX(C180,'Planung'!$B$1)))</f>
        <v/>
      </c>
      <c r="O180" s="2">
        <f>IF(OR(I180="",I180=0,F180=""),0,F180*N180/I180)</f>
        <v/>
      </c>
      <c r="P180" s="2">
        <f>IF(OR(I180="",I180=0,J180=""),0,J180*N180/I180)</f>
        <v/>
      </c>
    </row>
    <row r="181">
      <c r="I181" s="0">
        <f>IF(OR(C181="",D181=""),"",MAX(0,D181-C181))</f>
        <v/>
      </c>
      <c r="J181" s="2">
        <f>IF(OR(F181="",G181=""),"",F181*G181)</f>
        <v/>
      </c>
      <c r="K181" s="2">
        <f>IF(F181="","",F181-IF(J181="",0,J181))</f>
        <v/>
      </c>
      <c r="L181" s="2">
        <f>IF(F181="","",F181-IF(H181="",0,H181))</f>
        <v/>
      </c>
      <c r="M181" s="0">
        <f>IF(OR(A181="",C181="",D181=""),"",IF(SUMPRODUCT(($A$2:$A$201=A181)*($C$2:$C$201&lt;D181)*($D$2:$D$201&gt;C181))&gt;1,"ÜBERSCHNEIDUNG",""))</f>
        <v/>
      </c>
      <c r="N181" s="0">
        <f>IF(OR(C181="",D181=""),0,MAX(0,MIN(D181,DATE(YEAR('Planung'!$B$1),MONTH('Planung'!$B$1)+1,1))-MAX(C181,'Planung'!$B$1)))</f>
        <v/>
      </c>
      <c r="O181" s="2">
        <f>IF(OR(I181="",I181=0,F181=""),0,F181*N181/I181)</f>
        <v/>
      </c>
      <c r="P181" s="2">
        <f>IF(OR(I181="",I181=0,J181=""),0,J181*N181/I181)</f>
        <v/>
      </c>
    </row>
    <row r="182">
      <c r="I182" s="0">
        <f>IF(OR(C182="",D182=""),"",MAX(0,D182-C182))</f>
        <v/>
      </c>
      <c r="J182" s="2">
        <f>IF(OR(F182="",G182=""),"",F182*G182)</f>
        <v/>
      </c>
      <c r="K182" s="2">
        <f>IF(F182="","",F182-IF(J182="",0,J182))</f>
        <v/>
      </c>
      <c r="L182" s="2">
        <f>IF(F182="","",F182-IF(H182="",0,H182))</f>
        <v/>
      </c>
      <c r="M182" s="0">
        <f>IF(OR(A182="",C182="",D182=""),"",IF(SUMPRODUCT(($A$2:$A$201=A182)*($C$2:$C$201&lt;D182)*($D$2:$D$201&gt;C182))&gt;1,"ÜBERSCHNEIDUNG",""))</f>
        <v/>
      </c>
      <c r="N182" s="0">
        <f>IF(OR(C182="",D182=""),0,MAX(0,MIN(D182,DATE(YEAR('Planung'!$B$1),MONTH('Planung'!$B$1)+1,1))-MAX(C182,'Planung'!$B$1)))</f>
        <v/>
      </c>
      <c r="O182" s="2">
        <f>IF(OR(I182="",I182=0,F182=""),0,F182*N182/I182)</f>
        <v/>
      </c>
      <c r="P182" s="2">
        <f>IF(OR(I182="",I182=0,J182=""),0,J182*N182/I182)</f>
        <v/>
      </c>
    </row>
    <row r="183">
      <c r="I183" s="0">
        <f>IF(OR(C183="",D183=""),"",MAX(0,D183-C183))</f>
        <v/>
      </c>
      <c r="J183" s="2">
        <f>IF(OR(F183="",G183=""),"",F183*G183)</f>
        <v/>
      </c>
      <c r="K183" s="2">
        <f>IF(F183="","",F183-IF(J183="",0,J183))</f>
        <v/>
      </c>
      <c r="L183" s="2">
        <f>IF(F183="","",F183-IF(H183="",0,H183))</f>
        <v/>
      </c>
      <c r="M183" s="0">
        <f>IF(OR(A183="",C183="",D183=""),"",IF(SUMPRODUCT(($A$2:$A$201=A183)*($C$2:$C$201&lt;D183)*($D$2:$D$201&gt;C183))&gt;1,"ÜBERSCHNEIDUNG",""))</f>
        <v/>
      </c>
      <c r="N183" s="0">
        <f>IF(OR(C183="",D183=""),0,MAX(0,MIN(D183,DATE(YEAR('Planung'!$B$1),MONTH('Planung'!$B$1)+1,1))-MAX(C183,'Planung'!$B$1)))</f>
        <v/>
      </c>
      <c r="O183" s="2">
        <f>IF(OR(I183="",I183=0,F183=""),0,F183*N183/I183)</f>
        <v/>
      </c>
      <c r="P183" s="2">
        <f>IF(OR(I183="",I183=0,J183=""),0,J183*N183/I183)</f>
        <v/>
      </c>
    </row>
    <row r="184">
      <c r="I184" s="0">
        <f>IF(OR(C184="",D184=""),"",MAX(0,D184-C184))</f>
        <v/>
      </c>
      <c r="J184" s="2">
        <f>IF(OR(F184="",G184=""),"",F184*G184)</f>
        <v/>
      </c>
      <c r="K184" s="2">
        <f>IF(F184="","",F184-IF(J184="",0,J184))</f>
        <v/>
      </c>
      <c r="L184" s="2">
        <f>IF(F184="","",F184-IF(H184="",0,H184))</f>
        <v/>
      </c>
      <c r="M184" s="0">
        <f>IF(OR(A184="",C184="",D184=""),"",IF(SUMPRODUCT(($A$2:$A$201=A184)*($C$2:$C$201&lt;D184)*($D$2:$D$201&gt;C184))&gt;1,"ÜBERSCHNEIDUNG",""))</f>
        <v/>
      </c>
      <c r="N184" s="0">
        <f>IF(OR(C184="",D184=""),0,MAX(0,MIN(D184,DATE(YEAR('Planung'!$B$1),MONTH('Planung'!$B$1)+1,1))-MAX(C184,'Planung'!$B$1)))</f>
        <v/>
      </c>
      <c r="O184" s="2">
        <f>IF(OR(I184="",I184=0,F184=""),0,F184*N184/I184)</f>
        <v/>
      </c>
      <c r="P184" s="2">
        <f>IF(OR(I184="",I184=0,J184=""),0,J184*N184/I184)</f>
        <v/>
      </c>
    </row>
    <row r="185">
      <c r="I185" s="0">
        <f>IF(OR(C185="",D185=""),"",MAX(0,D185-C185))</f>
        <v/>
      </c>
      <c r="J185" s="2">
        <f>IF(OR(F185="",G185=""),"",F185*G185)</f>
        <v/>
      </c>
      <c r="K185" s="2">
        <f>IF(F185="","",F185-IF(J185="",0,J185))</f>
        <v/>
      </c>
      <c r="L185" s="2">
        <f>IF(F185="","",F185-IF(H185="",0,H185))</f>
        <v/>
      </c>
      <c r="M185" s="0">
        <f>IF(OR(A185="",C185="",D185=""),"",IF(SUMPRODUCT(($A$2:$A$201=A185)*($C$2:$C$201&lt;D185)*($D$2:$D$201&gt;C185))&gt;1,"ÜBERSCHNEIDUNG",""))</f>
        <v/>
      </c>
      <c r="N185" s="0">
        <f>IF(OR(C185="",D185=""),0,MAX(0,MIN(D185,DATE(YEAR('Planung'!$B$1),MONTH('Planung'!$B$1)+1,1))-MAX(C185,'Planung'!$B$1)))</f>
        <v/>
      </c>
      <c r="O185" s="2">
        <f>IF(OR(I185="",I185=0,F185=""),0,F185*N185/I185)</f>
        <v/>
      </c>
      <c r="P185" s="2">
        <f>IF(OR(I185="",I185=0,J185=""),0,J185*N185/I185)</f>
        <v/>
      </c>
    </row>
    <row r="186">
      <c r="I186" s="0">
        <f>IF(OR(C186="",D186=""),"",MAX(0,D186-C186))</f>
        <v/>
      </c>
      <c r="J186" s="2">
        <f>IF(OR(F186="",G186=""),"",F186*G186)</f>
        <v/>
      </c>
      <c r="K186" s="2">
        <f>IF(F186="","",F186-IF(J186="",0,J186))</f>
        <v/>
      </c>
      <c r="L186" s="2">
        <f>IF(F186="","",F186-IF(H186="",0,H186))</f>
        <v/>
      </c>
      <c r="M186" s="0">
        <f>IF(OR(A186="",C186="",D186=""),"",IF(SUMPRODUCT(($A$2:$A$201=A186)*($C$2:$C$201&lt;D186)*($D$2:$D$201&gt;C186))&gt;1,"ÜBERSCHNEIDUNG",""))</f>
        <v/>
      </c>
      <c r="N186" s="0">
        <f>IF(OR(C186="",D186=""),0,MAX(0,MIN(D186,DATE(YEAR('Planung'!$B$1),MONTH('Planung'!$B$1)+1,1))-MAX(C186,'Planung'!$B$1)))</f>
        <v/>
      </c>
      <c r="O186" s="2">
        <f>IF(OR(I186="",I186=0,F186=""),0,F186*N186/I186)</f>
        <v/>
      </c>
      <c r="P186" s="2">
        <f>IF(OR(I186="",I186=0,J186=""),0,J186*N186/I186)</f>
        <v/>
      </c>
    </row>
    <row r="187">
      <c r="I187" s="0">
        <f>IF(OR(C187="",D187=""),"",MAX(0,D187-C187))</f>
        <v/>
      </c>
      <c r="J187" s="2">
        <f>IF(OR(F187="",G187=""),"",F187*G187)</f>
        <v/>
      </c>
      <c r="K187" s="2">
        <f>IF(F187="","",F187-IF(J187="",0,J187))</f>
        <v/>
      </c>
      <c r="L187" s="2">
        <f>IF(F187="","",F187-IF(H187="",0,H187))</f>
        <v/>
      </c>
      <c r="M187" s="0">
        <f>IF(OR(A187="",C187="",D187=""),"",IF(SUMPRODUCT(($A$2:$A$201=A187)*($C$2:$C$201&lt;D187)*($D$2:$D$201&gt;C187))&gt;1,"ÜBERSCHNEIDUNG",""))</f>
        <v/>
      </c>
      <c r="N187" s="0">
        <f>IF(OR(C187="",D187=""),0,MAX(0,MIN(D187,DATE(YEAR('Planung'!$B$1),MONTH('Planung'!$B$1)+1,1))-MAX(C187,'Planung'!$B$1)))</f>
        <v/>
      </c>
      <c r="O187" s="2">
        <f>IF(OR(I187="",I187=0,F187=""),0,F187*N187/I187)</f>
        <v/>
      </c>
      <c r="P187" s="2">
        <f>IF(OR(I187="",I187=0,J187=""),0,J187*N187/I187)</f>
        <v/>
      </c>
    </row>
    <row r="188">
      <c r="I188" s="0">
        <f>IF(OR(C188="",D188=""),"",MAX(0,D188-C188))</f>
        <v/>
      </c>
      <c r="J188" s="2">
        <f>IF(OR(F188="",G188=""),"",F188*G188)</f>
        <v/>
      </c>
      <c r="K188" s="2">
        <f>IF(F188="","",F188-IF(J188="",0,J188))</f>
        <v/>
      </c>
      <c r="L188" s="2">
        <f>IF(F188="","",F188-IF(H188="",0,H188))</f>
        <v/>
      </c>
      <c r="M188" s="0">
        <f>IF(OR(A188="",C188="",D188=""),"",IF(SUMPRODUCT(($A$2:$A$201=A188)*($C$2:$C$201&lt;D188)*($D$2:$D$201&gt;C188))&gt;1,"ÜBERSCHNEIDUNG",""))</f>
        <v/>
      </c>
      <c r="N188" s="0">
        <f>IF(OR(C188="",D188=""),0,MAX(0,MIN(D188,DATE(YEAR('Planung'!$B$1),MONTH('Planung'!$B$1)+1,1))-MAX(C188,'Planung'!$B$1)))</f>
        <v/>
      </c>
      <c r="O188" s="2">
        <f>IF(OR(I188="",I188=0,F188=""),0,F188*N188/I188)</f>
        <v/>
      </c>
      <c r="P188" s="2">
        <f>IF(OR(I188="",I188=0,J188=""),0,J188*N188/I188)</f>
        <v/>
      </c>
    </row>
    <row r="189">
      <c r="I189" s="0">
        <f>IF(OR(C189="",D189=""),"",MAX(0,D189-C189))</f>
        <v/>
      </c>
      <c r="J189" s="2">
        <f>IF(OR(F189="",G189=""),"",F189*G189)</f>
        <v/>
      </c>
      <c r="K189" s="2">
        <f>IF(F189="","",F189-IF(J189="",0,J189))</f>
        <v/>
      </c>
      <c r="L189" s="2">
        <f>IF(F189="","",F189-IF(H189="",0,H189))</f>
        <v/>
      </c>
      <c r="M189" s="0">
        <f>IF(OR(A189="",C189="",D189=""),"",IF(SUMPRODUCT(($A$2:$A$201=A189)*($C$2:$C$201&lt;D189)*($D$2:$D$201&gt;C189))&gt;1,"ÜBERSCHNEIDUNG",""))</f>
        <v/>
      </c>
      <c r="N189" s="0">
        <f>IF(OR(C189="",D189=""),0,MAX(0,MIN(D189,DATE(YEAR('Planung'!$B$1),MONTH('Planung'!$B$1)+1,1))-MAX(C189,'Planung'!$B$1)))</f>
        <v/>
      </c>
      <c r="O189" s="2">
        <f>IF(OR(I189="",I189=0,F189=""),0,F189*N189/I189)</f>
        <v/>
      </c>
      <c r="P189" s="2">
        <f>IF(OR(I189="",I189=0,J189=""),0,J189*N189/I189)</f>
        <v/>
      </c>
    </row>
    <row r="190">
      <c r="I190" s="0">
        <f>IF(OR(C190="",D190=""),"",MAX(0,D190-C190))</f>
        <v/>
      </c>
      <c r="J190" s="2">
        <f>IF(OR(F190="",G190=""),"",F190*G190)</f>
        <v/>
      </c>
      <c r="K190" s="2">
        <f>IF(F190="","",F190-IF(J190="",0,J190))</f>
        <v/>
      </c>
      <c r="L190" s="2">
        <f>IF(F190="","",F190-IF(H190="",0,H190))</f>
        <v/>
      </c>
      <c r="M190" s="0">
        <f>IF(OR(A190="",C190="",D190=""),"",IF(SUMPRODUCT(($A$2:$A$201=A190)*($C$2:$C$201&lt;D190)*($D$2:$D$201&gt;C190))&gt;1,"ÜBERSCHNEIDUNG",""))</f>
        <v/>
      </c>
      <c r="N190" s="0">
        <f>IF(OR(C190="",D190=""),0,MAX(0,MIN(D190,DATE(YEAR('Planung'!$B$1),MONTH('Planung'!$B$1)+1,1))-MAX(C190,'Planung'!$B$1)))</f>
        <v/>
      </c>
      <c r="O190" s="2">
        <f>IF(OR(I190="",I190=0,F190=""),0,F190*N190/I190)</f>
        <v/>
      </c>
      <c r="P190" s="2">
        <f>IF(OR(I190="",I190=0,J190=""),0,J190*N190/I190)</f>
        <v/>
      </c>
    </row>
    <row r="191">
      <c r="I191" s="0">
        <f>IF(OR(C191="",D191=""),"",MAX(0,D191-C191))</f>
        <v/>
      </c>
      <c r="J191" s="2">
        <f>IF(OR(F191="",G191=""),"",F191*G191)</f>
        <v/>
      </c>
      <c r="K191" s="2">
        <f>IF(F191="","",F191-IF(J191="",0,J191))</f>
        <v/>
      </c>
      <c r="L191" s="2">
        <f>IF(F191="","",F191-IF(H191="",0,H191))</f>
        <v/>
      </c>
      <c r="M191" s="0">
        <f>IF(OR(A191="",C191="",D191=""),"",IF(SUMPRODUCT(($A$2:$A$201=A191)*($C$2:$C$201&lt;D191)*($D$2:$D$201&gt;C191))&gt;1,"ÜBERSCHNEIDUNG",""))</f>
        <v/>
      </c>
      <c r="N191" s="0">
        <f>IF(OR(C191="",D191=""),0,MAX(0,MIN(D191,DATE(YEAR('Planung'!$B$1),MONTH('Planung'!$B$1)+1,1))-MAX(C191,'Planung'!$B$1)))</f>
        <v/>
      </c>
      <c r="O191" s="2">
        <f>IF(OR(I191="",I191=0,F191=""),0,F191*N191/I191)</f>
        <v/>
      </c>
      <c r="P191" s="2">
        <f>IF(OR(I191="",I191=0,J191=""),0,J191*N191/I191)</f>
        <v/>
      </c>
    </row>
    <row r="192">
      <c r="I192" s="0">
        <f>IF(OR(C192="",D192=""),"",MAX(0,D192-C192))</f>
        <v/>
      </c>
      <c r="J192" s="2">
        <f>IF(OR(F192="",G192=""),"",F192*G192)</f>
        <v/>
      </c>
      <c r="K192" s="2">
        <f>IF(F192="","",F192-IF(J192="",0,J192))</f>
        <v/>
      </c>
      <c r="L192" s="2">
        <f>IF(F192="","",F192-IF(H192="",0,H192))</f>
        <v/>
      </c>
      <c r="M192" s="0">
        <f>IF(OR(A192="",C192="",D192=""),"",IF(SUMPRODUCT(($A$2:$A$201=A192)*($C$2:$C$201&lt;D192)*($D$2:$D$201&gt;C192))&gt;1,"ÜBERSCHNEIDUNG",""))</f>
        <v/>
      </c>
      <c r="N192" s="0">
        <f>IF(OR(C192="",D192=""),0,MAX(0,MIN(D192,DATE(YEAR('Planung'!$B$1),MONTH('Planung'!$B$1)+1,1))-MAX(C192,'Planung'!$B$1)))</f>
        <v/>
      </c>
      <c r="O192" s="2">
        <f>IF(OR(I192="",I192=0,F192=""),0,F192*N192/I192)</f>
        <v/>
      </c>
      <c r="P192" s="2">
        <f>IF(OR(I192="",I192=0,J192=""),0,J192*N192/I192)</f>
        <v/>
      </c>
    </row>
    <row r="193">
      <c r="I193" s="0">
        <f>IF(OR(C193="",D193=""),"",MAX(0,D193-C193))</f>
        <v/>
      </c>
      <c r="J193" s="2">
        <f>IF(OR(F193="",G193=""),"",F193*G193)</f>
        <v/>
      </c>
      <c r="K193" s="2">
        <f>IF(F193="","",F193-IF(J193="",0,J193))</f>
        <v/>
      </c>
      <c r="L193" s="2">
        <f>IF(F193="","",F193-IF(H193="",0,H193))</f>
        <v/>
      </c>
      <c r="M193" s="0">
        <f>IF(OR(A193="",C193="",D193=""),"",IF(SUMPRODUCT(($A$2:$A$201=A193)*($C$2:$C$201&lt;D193)*($D$2:$D$201&gt;C193))&gt;1,"ÜBERSCHNEIDUNG",""))</f>
        <v/>
      </c>
      <c r="N193" s="0">
        <f>IF(OR(C193="",D193=""),0,MAX(0,MIN(D193,DATE(YEAR('Planung'!$B$1),MONTH('Planung'!$B$1)+1,1))-MAX(C193,'Planung'!$B$1)))</f>
        <v/>
      </c>
      <c r="O193" s="2">
        <f>IF(OR(I193="",I193=0,F193=""),0,F193*N193/I193)</f>
        <v/>
      </c>
      <c r="P193" s="2">
        <f>IF(OR(I193="",I193=0,J193=""),0,J193*N193/I193)</f>
        <v/>
      </c>
    </row>
    <row r="194">
      <c r="I194" s="0">
        <f>IF(OR(C194="",D194=""),"",MAX(0,D194-C194))</f>
        <v/>
      </c>
      <c r="J194" s="2">
        <f>IF(OR(F194="",G194=""),"",F194*G194)</f>
        <v/>
      </c>
      <c r="K194" s="2">
        <f>IF(F194="","",F194-IF(J194="",0,J194))</f>
        <v/>
      </c>
      <c r="L194" s="2">
        <f>IF(F194="","",F194-IF(H194="",0,H194))</f>
        <v/>
      </c>
      <c r="M194" s="0">
        <f>IF(OR(A194="",C194="",D194=""),"",IF(SUMPRODUCT(($A$2:$A$201=A194)*($C$2:$C$201&lt;D194)*($D$2:$D$201&gt;C194))&gt;1,"ÜBERSCHNEIDUNG",""))</f>
        <v/>
      </c>
      <c r="N194" s="0">
        <f>IF(OR(C194="",D194=""),0,MAX(0,MIN(D194,DATE(YEAR('Planung'!$B$1),MONTH('Planung'!$B$1)+1,1))-MAX(C194,'Planung'!$B$1)))</f>
        <v/>
      </c>
      <c r="O194" s="2">
        <f>IF(OR(I194="",I194=0,F194=""),0,F194*N194/I194)</f>
        <v/>
      </c>
      <c r="P194" s="2">
        <f>IF(OR(I194="",I194=0,J194=""),0,J194*N194/I194)</f>
        <v/>
      </c>
    </row>
    <row r="195">
      <c r="I195" s="0">
        <f>IF(OR(C195="",D195=""),"",MAX(0,D195-C195))</f>
        <v/>
      </c>
      <c r="J195" s="2">
        <f>IF(OR(F195="",G195=""),"",F195*G195)</f>
        <v/>
      </c>
      <c r="K195" s="2">
        <f>IF(F195="","",F195-IF(J195="",0,J195))</f>
        <v/>
      </c>
      <c r="L195" s="2">
        <f>IF(F195="","",F195-IF(H195="",0,H195))</f>
        <v/>
      </c>
      <c r="M195" s="0">
        <f>IF(OR(A195="",C195="",D195=""),"",IF(SUMPRODUCT(($A$2:$A$201=A195)*($C$2:$C$201&lt;D195)*($D$2:$D$201&gt;C195))&gt;1,"ÜBERSCHNEIDUNG",""))</f>
        <v/>
      </c>
      <c r="N195" s="0">
        <f>IF(OR(C195="",D195=""),0,MAX(0,MIN(D195,DATE(YEAR('Planung'!$B$1),MONTH('Planung'!$B$1)+1,1))-MAX(C195,'Planung'!$B$1)))</f>
        <v/>
      </c>
      <c r="O195" s="2">
        <f>IF(OR(I195="",I195=0,F195=""),0,F195*N195/I195)</f>
        <v/>
      </c>
      <c r="P195" s="2">
        <f>IF(OR(I195="",I195=0,J195=""),0,J195*N195/I195)</f>
        <v/>
      </c>
    </row>
    <row r="196">
      <c r="I196" s="0">
        <f>IF(OR(C196="",D196=""),"",MAX(0,D196-C196))</f>
        <v/>
      </c>
      <c r="J196" s="2">
        <f>IF(OR(F196="",G196=""),"",F196*G196)</f>
        <v/>
      </c>
      <c r="K196" s="2">
        <f>IF(F196="","",F196-IF(J196="",0,J196))</f>
        <v/>
      </c>
      <c r="L196" s="2">
        <f>IF(F196="","",F196-IF(H196="",0,H196))</f>
        <v/>
      </c>
      <c r="M196" s="0">
        <f>IF(OR(A196="",C196="",D196=""),"",IF(SUMPRODUCT(($A$2:$A$201=A196)*($C$2:$C$201&lt;D196)*($D$2:$D$201&gt;C196))&gt;1,"ÜBERSCHNEIDUNG",""))</f>
        <v/>
      </c>
      <c r="N196" s="0">
        <f>IF(OR(C196="",D196=""),0,MAX(0,MIN(D196,DATE(YEAR('Planung'!$B$1),MONTH('Planung'!$B$1)+1,1))-MAX(C196,'Planung'!$B$1)))</f>
        <v/>
      </c>
      <c r="O196" s="2">
        <f>IF(OR(I196="",I196=0,F196=""),0,F196*N196/I196)</f>
        <v/>
      </c>
      <c r="P196" s="2">
        <f>IF(OR(I196="",I196=0,J196=""),0,J196*N196/I196)</f>
        <v/>
      </c>
    </row>
    <row r="197">
      <c r="I197" s="0">
        <f>IF(OR(C197="",D197=""),"",MAX(0,D197-C197))</f>
        <v/>
      </c>
      <c r="J197" s="2">
        <f>IF(OR(F197="",G197=""),"",F197*G197)</f>
        <v/>
      </c>
      <c r="K197" s="2">
        <f>IF(F197="","",F197-IF(J197="",0,J197))</f>
        <v/>
      </c>
      <c r="L197" s="2">
        <f>IF(F197="","",F197-IF(H197="",0,H197))</f>
        <v/>
      </c>
      <c r="M197" s="0">
        <f>IF(OR(A197="",C197="",D197=""),"",IF(SUMPRODUCT(($A$2:$A$201=A197)*($C$2:$C$201&lt;D197)*($D$2:$D$201&gt;C197))&gt;1,"ÜBERSCHNEIDUNG",""))</f>
        <v/>
      </c>
      <c r="N197" s="0">
        <f>IF(OR(C197="",D197=""),0,MAX(0,MIN(D197,DATE(YEAR('Planung'!$B$1),MONTH('Planung'!$B$1)+1,1))-MAX(C197,'Planung'!$B$1)))</f>
        <v/>
      </c>
      <c r="O197" s="2">
        <f>IF(OR(I197="",I197=0,F197=""),0,F197*N197/I197)</f>
        <v/>
      </c>
      <c r="P197" s="2">
        <f>IF(OR(I197="",I197=0,J197=""),0,J197*N197/I197)</f>
        <v/>
      </c>
    </row>
    <row r="198">
      <c r="I198" s="0">
        <f>IF(OR(C198="",D198=""),"",MAX(0,D198-C198))</f>
        <v/>
      </c>
      <c r="J198" s="2">
        <f>IF(OR(F198="",G198=""),"",F198*G198)</f>
        <v/>
      </c>
      <c r="K198" s="2">
        <f>IF(F198="","",F198-IF(J198="",0,J198))</f>
        <v/>
      </c>
      <c r="L198" s="2">
        <f>IF(F198="","",F198-IF(H198="",0,H198))</f>
        <v/>
      </c>
      <c r="M198" s="0">
        <f>IF(OR(A198="",C198="",D198=""),"",IF(SUMPRODUCT(($A$2:$A$201=A198)*($C$2:$C$201&lt;D198)*($D$2:$D$201&gt;C198))&gt;1,"ÜBERSCHNEIDUNG",""))</f>
        <v/>
      </c>
      <c r="N198" s="0">
        <f>IF(OR(C198="",D198=""),0,MAX(0,MIN(D198,DATE(YEAR('Planung'!$B$1),MONTH('Planung'!$B$1)+1,1))-MAX(C198,'Planung'!$B$1)))</f>
        <v/>
      </c>
      <c r="O198" s="2">
        <f>IF(OR(I198="",I198=0,F198=""),0,F198*N198/I198)</f>
        <v/>
      </c>
      <c r="P198" s="2">
        <f>IF(OR(I198="",I198=0,J198=""),0,J198*N198/I198)</f>
        <v/>
      </c>
    </row>
    <row r="199">
      <c r="I199" s="0">
        <f>IF(OR(C199="",D199=""),"",MAX(0,D199-C199))</f>
        <v/>
      </c>
      <c r="J199" s="2">
        <f>IF(OR(F199="",G199=""),"",F199*G199)</f>
        <v/>
      </c>
      <c r="K199" s="2">
        <f>IF(F199="","",F199-IF(J199="",0,J199))</f>
        <v/>
      </c>
      <c r="L199" s="2">
        <f>IF(F199="","",F199-IF(H199="",0,H199))</f>
        <v/>
      </c>
      <c r="M199" s="0">
        <f>IF(OR(A199="",C199="",D199=""),"",IF(SUMPRODUCT(($A$2:$A$201=A199)*($C$2:$C$201&lt;D199)*($D$2:$D$201&gt;C199))&gt;1,"ÜBERSCHNEIDUNG",""))</f>
        <v/>
      </c>
      <c r="N199" s="0">
        <f>IF(OR(C199="",D199=""),0,MAX(0,MIN(D199,DATE(YEAR('Planung'!$B$1),MONTH('Planung'!$B$1)+1,1))-MAX(C199,'Planung'!$B$1)))</f>
        <v/>
      </c>
      <c r="O199" s="2">
        <f>IF(OR(I199="",I199=0,F199=""),0,F199*N199/I199)</f>
        <v/>
      </c>
      <c r="P199" s="2">
        <f>IF(OR(I199="",I199=0,J199=""),0,J199*N199/I199)</f>
        <v/>
      </c>
    </row>
    <row r="200">
      <c r="I200" s="0">
        <f>IF(OR(C200="",D200=""),"",MAX(0,D200-C200))</f>
        <v/>
      </c>
      <c r="J200" s="2">
        <f>IF(OR(F200="",G200=""),"",F200*G200)</f>
        <v/>
      </c>
      <c r="K200" s="2">
        <f>IF(F200="","",F200-IF(J200="",0,J200))</f>
        <v/>
      </c>
      <c r="L200" s="2">
        <f>IF(F200="","",F200-IF(H200="",0,H200))</f>
        <v/>
      </c>
      <c r="M200" s="0">
        <f>IF(OR(A200="",C200="",D200=""),"",IF(SUMPRODUCT(($A$2:$A$201=A200)*($C$2:$C$201&lt;D200)*($D$2:$D$201&gt;C200))&gt;1,"ÜBERSCHNEIDUNG",""))</f>
        <v/>
      </c>
      <c r="N200" s="0">
        <f>IF(OR(C200="",D200=""),0,MAX(0,MIN(D200,DATE(YEAR('Planung'!$B$1),MONTH('Planung'!$B$1)+1,1))-MAX(C200,'Planung'!$B$1)))</f>
        <v/>
      </c>
      <c r="O200" s="2">
        <f>IF(OR(I200="",I200=0,F200=""),0,F200*N200/I200)</f>
        <v/>
      </c>
      <c r="P200" s="2">
        <f>IF(OR(I200="",I200=0,J200=""),0,J200*N200/I200)</f>
        <v/>
      </c>
    </row>
    <row r="201">
      <c r="I201" s="0">
        <f>IF(OR(C201="",D201=""),"",MAX(0,D201-C201))</f>
        <v/>
      </c>
      <c r="J201" s="2">
        <f>IF(OR(F201="",G201=""),"",F201*G201)</f>
        <v/>
      </c>
      <c r="K201" s="2">
        <f>IF(F201="","",F201-IF(J201="",0,J201))</f>
        <v/>
      </c>
      <c r="L201" s="2">
        <f>IF(F201="","",F201-IF(H201="",0,H201))</f>
        <v/>
      </c>
      <c r="M201" s="0">
        <f>IF(OR(A201="",C201="",D201=""),"",IF(SUMPRODUCT(($A$2:$A$201=A201)*($C$2:$C$201&lt;D201)*($D$2:$D$201&gt;C201))&gt;1,"ÜBERSCHNEIDUNG",""))</f>
        <v/>
      </c>
      <c r="N201" s="0">
        <f>IF(OR(C201="",D201=""),0,MAX(0,MIN(D201,DATE(YEAR('Planung'!$B$1),MONTH('Planung'!$B$1)+1,1))-MAX(C201,'Planung'!$B$1)))</f>
        <v/>
      </c>
      <c r="O201" s="2">
        <f>IF(OR(I201="",I201=0,F201=""),0,F201*N201/I201)</f>
        <v/>
      </c>
      <c r="P201" s="2">
        <f>IF(OR(I201="",I201=0,J201=""),0,J201*N201/I201)</f>
        <v/>
      </c>
    </row>
  </sheetData>
  <autoFilter ref="A1:M201"/>
</worksheet>
</file>

<file path=xl/worksheets/sheet3.xml><?xml version="1.0" encoding="utf-8"?>
<worksheet xmlns="http://schemas.openxmlformats.org/spreadsheetml/2006/main">
  <sheetViews>
    <sheetView workbookViewId="0">
      <pane xSplit="1" ySplit="3" topLeftCell="B4" state="frozen"/>
    </sheetView>
  </sheetViews>
  <sheetFormatPr defaultRowHeight="15"/>
  <cols>
    <col min="1" max="1" width="22" customWidth="1"/>
    <col min="2" max="32" width="4.5" customWidth="1"/>
  </cols>
  <sheetData>
    <row r="1" ht="26" customHeight="1">
      <c r="A1" s="5" t="inlineStr">
        <is>
          <t xml:space="preserve">Gewählter Monat</t>
        </is>
      </c>
      <c r="B1" s="8">
        <v>46266</v>
      </c>
    </row>
    <row r="3" ht="28" customHeight="1">
      <c r="A3" s="1" t="inlineStr">
        <is>
          <t xml:space="preserve">Einheit</t>
        </is>
      </c>
      <c r="B3" s="7">
        <f>IF(MONTH(DATE(YEAR($B$1),MONTH($B$1),1))=MONTH($B$1),DATE(YEAR($B$1),MONTH($B$1),1),"")</f>
        <v/>
      </c>
      <c r="C3" s="7">
        <f>IF(MONTH(DATE(YEAR($B$1),MONTH($B$1),2))=MONTH($B$1),DATE(YEAR($B$1),MONTH($B$1),2),"")</f>
        <v/>
      </c>
      <c r="D3" s="7">
        <f>IF(MONTH(DATE(YEAR($B$1),MONTH($B$1),3))=MONTH($B$1),DATE(YEAR($B$1),MONTH($B$1),3),"")</f>
        <v/>
      </c>
      <c r="E3" s="7">
        <f>IF(MONTH(DATE(YEAR($B$1),MONTH($B$1),4))=MONTH($B$1),DATE(YEAR($B$1),MONTH($B$1),4),"")</f>
        <v/>
      </c>
      <c r="F3" s="7">
        <f>IF(MONTH(DATE(YEAR($B$1),MONTH($B$1),5))=MONTH($B$1),DATE(YEAR($B$1),MONTH($B$1),5),"")</f>
        <v/>
      </c>
      <c r="G3" s="7">
        <f>IF(MONTH(DATE(YEAR($B$1),MONTH($B$1),6))=MONTH($B$1),DATE(YEAR($B$1),MONTH($B$1),6),"")</f>
        <v/>
      </c>
      <c r="H3" s="7">
        <f>IF(MONTH(DATE(YEAR($B$1),MONTH($B$1),7))=MONTH($B$1),DATE(YEAR($B$1),MONTH($B$1),7),"")</f>
        <v/>
      </c>
      <c r="I3" s="7">
        <f>IF(MONTH(DATE(YEAR($B$1),MONTH($B$1),8))=MONTH($B$1),DATE(YEAR($B$1),MONTH($B$1),8),"")</f>
        <v/>
      </c>
      <c r="J3" s="7">
        <f>IF(MONTH(DATE(YEAR($B$1),MONTH($B$1),9))=MONTH($B$1),DATE(YEAR($B$1),MONTH($B$1),9),"")</f>
        <v/>
      </c>
      <c r="K3" s="7">
        <f>IF(MONTH(DATE(YEAR($B$1),MONTH($B$1),10))=MONTH($B$1),DATE(YEAR($B$1),MONTH($B$1),10),"")</f>
        <v/>
      </c>
      <c r="L3" s="7">
        <f>IF(MONTH(DATE(YEAR($B$1),MONTH($B$1),11))=MONTH($B$1),DATE(YEAR($B$1),MONTH($B$1),11),"")</f>
        <v/>
      </c>
      <c r="M3" s="7">
        <f>IF(MONTH(DATE(YEAR($B$1),MONTH($B$1),12))=MONTH($B$1),DATE(YEAR($B$1),MONTH($B$1),12),"")</f>
        <v/>
      </c>
      <c r="N3" s="7">
        <f>IF(MONTH(DATE(YEAR($B$1),MONTH($B$1),13))=MONTH($B$1),DATE(YEAR($B$1),MONTH($B$1),13),"")</f>
        <v/>
      </c>
      <c r="O3" s="7">
        <f>IF(MONTH(DATE(YEAR($B$1),MONTH($B$1),14))=MONTH($B$1),DATE(YEAR($B$1),MONTH($B$1),14),"")</f>
        <v/>
      </c>
      <c r="P3" s="7">
        <f>IF(MONTH(DATE(YEAR($B$1),MONTH($B$1),15))=MONTH($B$1),DATE(YEAR($B$1),MONTH($B$1),15),"")</f>
        <v/>
      </c>
      <c r="Q3" s="7">
        <f>IF(MONTH(DATE(YEAR($B$1),MONTH($B$1),16))=MONTH($B$1),DATE(YEAR($B$1),MONTH($B$1),16),"")</f>
        <v/>
      </c>
      <c r="R3" s="7">
        <f>IF(MONTH(DATE(YEAR($B$1),MONTH($B$1),17))=MONTH($B$1),DATE(YEAR($B$1),MONTH($B$1),17),"")</f>
        <v/>
      </c>
      <c r="S3" s="7">
        <f>IF(MONTH(DATE(YEAR($B$1),MONTH($B$1),18))=MONTH($B$1),DATE(YEAR($B$1),MONTH($B$1),18),"")</f>
        <v/>
      </c>
      <c r="T3" s="7">
        <f>IF(MONTH(DATE(YEAR($B$1),MONTH($B$1),19))=MONTH($B$1),DATE(YEAR($B$1),MONTH($B$1),19),"")</f>
        <v/>
      </c>
      <c r="U3" s="7">
        <f>IF(MONTH(DATE(YEAR($B$1),MONTH($B$1),20))=MONTH($B$1),DATE(YEAR($B$1),MONTH($B$1),20),"")</f>
        <v/>
      </c>
      <c r="V3" s="7">
        <f>IF(MONTH(DATE(YEAR($B$1),MONTH($B$1),21))=MONTH($B$1),DATE(YEAR($B$1),MONTH($B$1),21),"")</f>
        <v/>
      </c>
      <c r="W3" s="7">
        <f>IF(MONTH(DATE(YEAR($B$1),MONTH($B$1),22))=MONTH($B$1),DATE(YEAR($B$1),MONTH($B$1),22),"")</f>
        <v/>
      </c>
      <c r="X3" s="7">
        <f>IF(MONTH(DATE(YEAR($B$1),MONTH($B$1),23))=MONTH($B$1),DATE(YEAR($B$1),MONTH($B$1),23),"")</f>
        <v/>
      </c>
      <c r="Y3" s="7">
        <f>IF(MONTH(DATE(YEAR($B$1),MONTH($B$1),24))=MONTH($B$1),DATE(YEAR($B$1),MONTH($B$1),24),"")</f>
        <v/>
      </c>
      <c r="Z3" s="7">
        <f>IF(MONTH(DATE(YEAR($B$1),MONTH($B$1),25))=MONTH($B$1),DATE(YEAR($B$1),MONTH($B$1),25),"")</f>
        <v/>
      </c>
      <c r="AA3" s="7">
        <f>IF(MONTH(DATE(YEAR($B$1),MONTH($B$1),26))=MONTH($B$1),DATE(YEAR($B$1),MONTH($B$1),26),"")</f>
        <v/>
      </c>
      <c r="AB3" s="7">
        <f>IF(MONTH(DATE(YEAR($B$1),MONTH($B$1),27))=MONTH($B$1),DATE(YEAR($B$1),MONTH($B$1),27),"")</f>
        <v/>
      </c>
      <c r="AC3" s="7">
        <f>IF(MONTH(DATE(YEAR($B$1),MONTH($B$1),28))=MONTH($B$1),DATE(YEAR($B$1),MONTH($B$1),28),"")</f>
        <v/>
      </c>
      <c r="AD3" s="7">
        <f>IF(MONTH(DATE(YEAR($B$1),MONTH($B$1),29))=MONTH($B$1),DATE(YEAR($B$1),MONTH($B$1),29),"")</f>
        <v/>
      </c>
      <c r="AE3" s="7">
        <f>IF(MONTH(DATE(YEAR($B$1),MONTH($B$1),30))=MONTH($B$1),DATE(YEAR($B$1),MONTH($B$1),30),"")</f>
        <v/>
      </c>
      <c r="AF3" s="7">
        <f>IF(MONTH(DATE(YEAR($B$1),MONTH($B$1),31))=MONTH($B$1),DATE(YEAR($B$1),MONTH($B$1),31),"")</f>
        <v/>
      </c>
    </row>
    <row r="4">
      <c r="A4" s="0">
        <f>'Einheiten'!A2</f>
        <v/>
      </c>
      <c r="B4" s="0">
        <f>IF(B$3="","",IF(COUNTIFS('Buchungen'!$A$2:$A$201,$A4,'Buchungen'!$C$2:$C$201,"&lt;"&amp;B$3+1,'Buchungen'!$D$2:$D$201,"&gt;"&amp;B$3)&gt;0,"●",""))</f>
        <v/>
      </c>
      <c r="C4" s="0">
        <f>IF(C$3="","",IF(COUNTIFS('Buchungen'!$A$2:$A$201,$A4,'Buchungen'!$C$2:$C$201,"&lt;"&amp;C$3+1,'Buchungen'!$D$2:$D$201,"&gt;"&amp;C$3)&gt;0,"●",""))</f>
        <v/>
      </c>
      <c r="D4" s="0">
        <f>IF(D$3="","",IF(COUNTIFS('Buchungen'!$A$2:$A$201,$A4,'Buchungen'!$C$2:$C$201,"&lt;"&amp;D$3+1,'Buchungen'!$D$2:$D$201,"&gt;"&amp;D$3)&gt;0,"●",""))</f>
        <v/>
      </c>
      <c r="E4" s="0">
        <f>IF(E$3="","",IF(COUNTIFS('Buchungen'!$A$2:$A$201,$A4,'Buchungen'!$C$2:$C$201,"&lt;"&amp;E$3+1,'Buchungen'!$D$2:$D$201,"&gt;"&amp;E$3)&gt;0,"●",""))</f>
        <v/>
      </c>
      <c r="F4" s="0">
        <f>IF(F$3="","",IF(COUNTIFS('Buchungen'!$A$2:$A$201,$A4,'Buchungen'!$C$2:$C$201,"&lt;"&amp;F$3+1,'Buchungen'!$D$2:$D$201,"&gt;"&amp;F$3)&gt;0,"●",""))</f>
        <v/>
      </c>
      <c r="G4" s="0">
        <f>IF(G$3="","",IF(COUNTIFS('Buchungen'!$A$2:$A$201,$A4,'Buchungen'!$C$2:$C$201,"&lt;"&amp;G$3+1,'Buchungen'!$D$2:$D$201,"&gt;"&amp;G$3)&gt;0,"●",""))</f>
        <v/>
      </c>
      <c r="H4" s="0">
        <f>IF(H$3="","",IF(COUNTIFS('Buchungen'!$A$2:$A$201,$A4,'Buchungen'!$C$2:$C$201,"&lt;"&amp;H$3+1,'Buchungen'!$D$2:$D$201,"&gt;"&amp;H$3)&gt;0,"●",""))</f>
        <v/>
      </c>
      <c r="I4" s="0">
        <f>IF(I$3="","",IF(COUNTIFS('Buchungen'!$A$2:$A$201,$A4,'Buchungen'!$C$2:$C$201,"&lt;"&amp;I$3+1,'Buchungen'!$D$2:$D$201,"&gt;"&amp;I$3)&gt;0,"●",""))</f>
        <v/>
      </c>
      <c r="J4" s="0">
        <f>IF(J$3="","",IF(COUNTIFS('Buchungen'!$A$2:$A$201,$A4,'Buchungen'!$C$2:$C$201,"&lt;"&amp;J$3+1,'Buchungen'!$D$2:$D$201,"&gt;"&amp;J$3)&gt;0,"●",""))</f>
        <v/>
      </c>
      <c r="K4" s="0">
        <f>IF(K$3="","",IF(COUNTIFS('Buchungen'!$A$2:$A$201,$A4,'Buchungen'!$C$2:$C$201,"&lt;"&amp;K$3+1,'Buchungen'!$D$2:$D$201,"&gt;"&amp;K$3)&gt;0,"●",""))</f>
        <v/>
      </c>
      <c r="L4" s="0">
        <f>IF(L$3="","",IF(COUNTIFS('Buchungen'!$A$2:$A$201,$A4,'Buchungen'!$C$2:$C$201,"&lt;"&amp;L$3+1,'Buchungen'!$D$2:$D$201,"&gt;"&amp;L$3)&gt;0,"●",""))</f>
        <v/>
      </c>
      <c r="M4" s="0">
        <f>IF(M$3="","",IF(COUNTIFS('Buchungen'!$A$2:$A$201,$A4,'Buchungen'!$C$2:$C$201,"&lt;"&amp;M$3+1,'Buchungen'!$D$2:$D$201,"&gt;"&amp;M$3)&gt;0,"●",""))</f>
        <v/>
      </c>
      <c r="N4" s="0">
        <f>IF(N$3="","",IF(COUNTIFS('Buchungen'!$A$2:$A$201,$A4,'Buchungen'!$C$2:$C$201,"&lt;"&amp;N$3+1,'Buchungen'!$D$2:$D$201,"&gt;"&amp;N$3)&gt;0,"●",""))</f>
        <v/>
      </c>
      <c r="O4" s="0">
        <f>IF(O$3="","",IF(COUNTIFS('Buchungen'!$A$2:$A$201,$A4,'Buchungen'!$C$2:$C$201,"&lt;"&amp;O$3+1,'Buchungen'!$D$2:$D$201,"&gt;"&amp;O$3)&gt;0,"●",""))</f>
        <v/>
      </c>
      <c r="P4" s="0">
        <f>IF(P$3="","",IF(COUNTIFS('Buchungen'!$A$2:$A$201,$A4,'Buchungen'!$C$2:$C$201,"&lt;"&amp;P$3+1,'Buchungen'!$D$2:$D$201,"&gt;"&amp;P$3)&gt;0,"●",""))</f>
        <v/>
      </c>
      <c r="Q4" s="0">
        <f>IF(Q$3="","",IF(COUNTIFS('Buchungen'!$A$2:$A$201,$A4,'Buchungen'!$C$2:$C$201,"&lt;"&amp;Q$3+1,'Buchungen'!$D$2:$D$201,"&gt;"&amp;Q$3)&gt;0,"●",""))</f>
        <v/>
      </c>
      <c r="R4" s="0">
        <f>IF(R$3="","",IF(COUNTIFS('Buchungen'!$A$2:$A$201,$A4,'Buchungen'!$C$2:$C$201,"&lt;"&amp;R$3+1,'Buchungen'!$D$2:$D$201,"&gt;"&amp;R$3)&gt;0,"●",""))</f>
        <v/>
      </c>
      <c r="S4" s="0">
        <f>IF(S$3="","",IF(COUNTIFS('Buchungen'!$A$2:$A$201,$A4,'Buchungen'!$C$2:$C$201,"&lt;"&amp;S$3+1,'Buchungen'!$D$2:$D$201,"&gt;"&amp;S$3)&gt;0,"●",""))</f>
        <v/>
      </c>
      <c r="T4" s="0">
        <f>IF(T$3="","",IF(COUNTIFS('Buchungen'!$A$2:$A$201,$A4,'Buchungen'!$C$2:$C$201,"&lt;"&amp;T$3+1,'Buchungen'!$D$2:$D$201,"&gt;"&amp;T$3)&gt;0,"●",""))</f>
        <v/>
      </c>
      <c r="U4" s="0">
        <f>IF(U$3="","",IF(COUNTIFS('Buchungen'!$A$2:$A$201,$A4,'Buchungen'!$C$2:$C$201,"&lt;"&amp;U$3+1,'Buchungen'!$D$2:$D$201,"&gt;"&amp;U$3)&gt;0,"●",""))</f>
        <v/>
      </c>
      <c r="V4" s="0">
        <f>IF(V$3="","",IF(COUNTIFS('Buchungen'!$A$2:$A$201,$A4,'Buchungen'!$C$2:$C$201,"&lt;"&amp;V$3+1,'Buchungen'!$D$2:$D$201,"&gt;"&amp;V$3)&gt;0,"●",""))</f>
        <v/>
      </c>
      <c r="W4" s="0">
        <f>IF(W$3="","",IF(COUNTIFS('Buchungen'!$A$2:$A$201,$A4,'Buchungen'!$C$2:$C$201,"&lt;"&amp;W$3+1,'Buchungen'!$D$2:$D$201,"&gt;"&amp;W$3)&gt;0,"●",""))</f>
        <v/>
      </c>
      <c r="X4" s="0">
        <f>IF(X$3="","",IF(COUNTIFS('Buchungen'!$A$2:$A$201,$A4,'Buchungen'!$C$2:$C$201,"&lt;"&amp;X$3+1,'Buchungen'!$D$2:$D$201,"&gt;"&amp;X$3)&gt;0,"●",""))</f>
        <v/>
      </c>
      <c r="Y4" s="0">
        <f>IF(Y$3="","",IF(COUNTIFS('Buchungen'!$A$2:$A$201,$A4,'Buchungen'!$C$2:$C$201,"&lt;"&amp;Y$3+1,'Buchungen'!$D$2:$D$201,"&gt;"&amp;Y$3)&gt;0,"●",""))</f>
        <v/>
      </c>
      <c r="Z4" s="0">
        <f>IF(Z$3="","",IF(COUNTIFS('Buchungen'!$A$2:$A$201,$A4,'Buchungen'!$C$2:$C$201,"&lt;"&amp;Z$3+1,'Buchungen'!$D$2:$D$201,"&gt;"&amp;Z$3)&gt;0,"●",""))</f>
        <v/>
      </c>
      <c r="AA4" s="0">
        <f>IF(AA$3="","",IF(COUNTIFS('Buchungen'!$A$2:$A$201,$A4,'Buchungen'!$C$2:$C$201,"&lt;"&amp;AA$3+1,'Buchungen'!$D$2:$D$201,"&gt;"&amp;AA$3)&gt;0,"●",""))</f>
        <v/>
      </c>
      <c r="AB4" s="0">
        <f>IF(AB$3="","",IF(COUNTIFS('Buchungen'!$A$2:$A$201,$A4,'Buchungen'!$C$2:$C$201,"&lt;"&amp;AB$3+1,'Buchungen'!$D$2:$D$201,"&gt;"&amp;AB$3)&gt;0,"●",""))</f>
        <v/>
      </c>
      <c r="AC4" s="0">
        <f>IF(AC$3="","",IF(COUNTIFS('Buchungen'!$A$2:$A$201,$A4,'Buchungen'!$C$2:$C$201,"&lt;"&amp;AC$3+1,'Buchungen'!$D$2:$D$201,"&gt;"&amp;AC$3)&gt;0,"●",""))</f>
        <v/>
      </c>
      <c r="AD4" s="0">
        <f>IF(AD$3="","",IF(COUNTIFS('Buchungen'!$A$2:$A$201,$A4,'Buchungen'!$C$2:$C$201,"&lt;"&amp;AD$3+1,'Buchungen'!$D$2:$D$201,"&gt;"&amp;AD$3)&gt;0,"●",""))</f>
        <v/>
      </c>
      <c r="AE4" s="0">
        <f>IF(AE$3="","",IF(COUNTIFS('Buchungen'!$A$2:$A$201,$A4,'Buchungen'!$C$2:$C$201,"&lt;"&amp;AE$3+1,'Buchungen'!$D$2:$D$201,"&gt;"&amp;AE$3)&gt;0,"●",""))</f>
        <v/>
      </c>
      <c r="AF4" s="0">
        <f>IF(AF$3="","",IF(COUNTIFS('Buchungen'!$A$2:$A$201,$A4,'Buchungen'!$C$2:$C$201,"&lt;"&amp;AF$3+1,'Buchungen'!$D$2:$D$201,"&gt;"&amp;AF$3)&gt;0,"●",""))</f>
        <v/>
      </c>
    </row>
    <row r="5">
      <c r="A5" s="0">
        <f>'Einheiten'!A3</f>
        <v/>
      </c>
      <c r="B5" s="0">
        <f>IF(B$3="","",IF(COUNTIFS('Buchungen'!$A$2:$A$201,$A5,'Buchungen'!$C$2:$C$201,"&lt;"&amp;B$3+1,'Buchungen'!$D$2:$D$201,"&gt;"&amp;B$3)&gt;0,"●",""))</f>
        <v/>
      </c>
      <c r="C5" s="0">
        <f>IF(C$3="","",IF(COUNTIFS('Buchungen'!$A$2:$A$201,$A5,'Buchungen'!$C$2:$C$201,"&lt;"&amp;C$3+1,'Buchungen'!$D$2:$D$201,"&gt;"&amp;C$3)&gt;0,"●",""))</f>
        <v/>
      </c>
      <c r="D5" s="0">
        <f>IF(D$3="","",IF(COUNTIFS('Buchungen'!$A$2:$A$201,$A5,'Buchungen'!$C$2:$C$201,"&lt;"&amp;D$3+1,'Buchungen'!$D$2:$D$201,"&gt;"&amp;D$3)&gt;0,"●",""))</f>
        <v/>
      </c>
      <c r="E5" s="0">
        <f>IF(E$3="","",IF(COUNTIFS('Buchungen'!$A$2:$A$201,$A5,'Buchungen'!$C$2:$C$201,"&lt;"&amp;E$3+1,'Buchungen'!$D$2:$D$201,"&gt;"&amp;E$3)&gt;0,"●",""))</f>
        <v/>
      </c>
      <c r="F5" s="0">
        <f>IF(F$3="","",IF(COUNTIFS('Buchungen'!$A$2:$A$201,$A5,'Buchungen'!$C$2:$C$201,"&lt;"&amp;F$3+1,'Buchungen'!$D$2:$D$201,"&gt;"&amp;F$3)&gt;0,"●",""))</f>
        <v/>
      </c>
      <c r="G5" s="0">
        <f>IF(G$3="","",IF(COUNTIFS('Buchungen'!$A$2:$A$201,$A5,'Buchungen'!$C$2:$C$201,"&lt;"&amp;G$3+1,'Buchungen'!$D$2:$D$201,"&gt;"&amp;G$3)&gt;0,"●",""))</f>
        <v/>
      </c>
      <c r="H5" s="0">
        <f>IF(H$3="","",IF(COUNTIFS('Buchungen'!$A$2:$A$201,$A5,'Buchungen'!$C$2:$C$201,"&lt;"&amp;H$3+1,'Buchungen'!$D$2:$D$201,"&gt;"&amp;H$3)&gt;0,"●",""))</f>
        <v/>
      </c>
      <c r="I5" s="0">
        <f>IF(I$3="","",IF(COUNTIFS('Buchungen'!$A$2:$A$201,$A5,'Buchungen'!$C$2:$C$201,"&lt;"&amp;I$3+1,'Buchungen'!$D$2:$D$201,"&gt;"&amp;I$3)&gt;0,"●",""))</f>
        <v/>
      </c>
      <c r="J5" s="0">
        <f>IF(J$3="","",IF(COUNTIFS('Buchungen'!$A$2:$A$201,$A5,'Buchungen'!$C$2:$C$201,"&lt;"&amp;J$3+1,'Buchungen'!$D$2:$D$201,"&gt;"&amp;J$3)&gt;0,"●",""))</f>
        <v/>
      </c>
      <c r="K5" s="0">
        <f>IF(K$3="","",IF(COUNTIFS('Buchungen'!$A$2:$A$201,$A5,'Buchungen'!$C$2:$C$201,"&lt;"&amp;K$3+1,'Buchungen'!$D$2:$D$201,"&gt;"&amp;K$3)&gt;0,"●",""))</f>
        <v/>
      </c>
      <c r="L5" s="0">
        <f>IF(L$3="","",IF(COUNTIFS('Buchungen'!$A$2:$A$201,$A5,'Buchungen'!$C$2:$C$201,"&lt;"&amp;L$3+1,'Buchungen'!$D$2:$D$201,"&gt;"&amp;L$3)&gt;0,"●",""))</f>
        <v/>
      </c>
      <c r="M5" s="0">
        <f>IF(M$3="","",IF(COUNTIFS('Buchungen'!$A$2:$A$201,$A5,'Buchungen'!$C$2:$C$201,"&lt;"&amp;M$3+1,'Buchungen'!$D$2:$D$201,"&gt;"&amp;M$3)&gt;0,"●",""))</f>
        <v/>
      </c>
      <c r="N5" s="0">
        <f>IF(N$3="","",IF(COUNTIFS('Buchungen'!$A$2:$A$201,$A5,'Buchungen'!$C$2:$C$201,"&lt;"&amp;N$3+1,'Buchungen'!$D$2:$D$201,"&gt;"&amp;N$3)&gt;0,"●",""))</f>
        <v/>
      </c>
      <c r="O5" s="0">
        <f>IF(O$3="","",IF(COUNTIFS('Buchungen'!$A$2:$A$201,$A5,'Buchungen'!$C$2:$C$201,"&lt;"&amp;O$3+1,'Buchungen'!$D$2:$D$201,"&gt;"&amp;O$3)&gt;0,"●",""))</f>
        <v/>
      </c>
      <c r="P5" s="0">
        <f>IF(P$3="","",IF(COUNTIFS('Buchungen'!$A$2:$A$201,$A5,'Buchungen'!$C$2:$C$201,"&lt;"&amp;P$3+1,'Buchungen'!$D$2:$D$201,"&gt;"&amp;P$3)&gt;0,"●",""))</f>
        <v/>
      </c>
      <c r="Q5" s="0">
        <f>IF(Q$3="","",IF(COUNTIFS('Buchungen'!$A$2:$A$201,$A5,'Buchungen'!$C$2:$C$201,"&lt;"&amp;Q$3+1,'Buchungen'!$D$2:$D$201,"&gt;"&amp;Q$3)&gt;0,"●",""))</f>
        <v/>
      </c>
      <c r="R5" s="0">
        <f>IF(R$3="","",IF(COUNTIFS('Buchungen'!$A$2:$A$201,$A5,'Buchungen'!$C$2:$C$201,"&lt;"&amp;R$3+1,'Buchungen'!$D$2:$D$201,"&gt;"&amp;R$3)&gt;0,"●",""))</f>
        <v/>
      </c>
      <c r="S5" s="0">
        <f>IF(S$3="","",IF(COUNTIFS('Buchungen'!$A$2:$A$201,$A5,'Buchungen'!$C$2:$C$201,"&lt;"&amp;S$3+1,'Buchungen'!$D$2:$D$201,"&gt;"&amp;S$3)&gt;0,"●",""))</f>
        <v/>
      </c>
      <c r="T5" s="0">
        <f>IF(T$3="","",IF(COUNTIFS('Buchungen'!$A$2:$A$201,$A5,'Buchungen'!$C$2:$C$201,"&lt;"&amp;T$3+1,'Buchungen'!$D$2:$D$201,"&gt;"&amp;T$3)&gt;0,"●",""))</f>
        <v/>
      </c>
      <c r="U5" s="0">
        <f>IF(U$3="","",IF(COUNTIFS('Buchungen'!$A$2:$A$201,$A5,'Buchungen'!$C$2:$C$201,"&lt;"&amp;U$3+1,'Buchungen'!$D$2:$D$201,"&gt;"&amp;U$3)&gt;0,"●",""))</f>
        <v/>
      </c>
      <c r="V5" s="0">
        <f>IF(V$3="","",IF(COUNTIFS('Buchungen'!$A$2:$A$201,$A5,'Buchungen'!$C$2:$C$201,"&lt;"&amp;V$3+1,'Buchungen'!$D$2:$D$201,"&gt;"&amp;V$3)&gt;0,"●",""))</f>
        <v/>
      </c>
      <c r="W5" s="0">
        <f>IF(W$3="","",IF(COUNTIFS('Buchungen'!$A$2:$A$201,$A5,'Buchungen'!$C$2:$C$201,"&lt;"&amp;W$3+1,'Buchungen'!$D$2:$D$201,"&gt;"&amp;W$3)&gt;0,"●",""))</f>
        <v/>
      </c>
      <c r="X5" s="0">
        <f>IF(X$3="","",IF(COUNTIFS('Buchungen'!$A$2:$A$201,$A5,'Buchungen'!$C$2:$C$201,"&lt;"&amp;X$3+1,'Buchungen'!$D$2:$D$201,"&gt;"&amp;X$3)&gt;0,"●",""))</f>
        <v/>
      </c>
      <c r="Y5" s="0">
        <f>IF(Y$3="","",IF(COUNTIFS('Buchungen'!$A$2:$A$201,$A5,'Buchungen'!$C$2:$C$201,"&lt;"&amp;Y$3+1,'Buchungen'!$D$2:$D$201,"&gt;"&amp;Y$3)&gt;0,"●",""))</f>
        <v/>
      </c>
      <c r="Z5" s="0">
        <f>IF(Z$3="","",IF(COUNTIFS('Buchungen'!$A$2:$A$201,$A5,'Buchungen'!$C$2:$C$201,"&lt;"&amp;Z$3+1,'Buchungen'!$D$2:$D$201,"&gt;"&amp;Z$3)&gt;0,"●",""))</f>
        <v/>
      </c>
      <c r="AA5" s="0">
        <f>IF(AA$3="","",IF(COUNTIFS('Buchungen'!$A$2:$A$201,$A5,'Buchungen'!$C$2:$C$201,"&lt;"&amp;AA$3+1,'Buchungen'!$D$2:$D$201,"&gt;"&amp;AA$3)&gt;0,"●",""))</f>
        <v/>
      </c>
      <c r="AB5" s="0">
        <f>IF(AB$3="","",IF(COUNTIFS('Buchungen'!$A$2:$A$201,$A5,'Buchungen'!$C$2:$C$201,"&lt;"&amp;AB$3+1,'Buchungen'!$D$2:$D$201,"&gt;"&amp;AB$3)&gt;0,"●",""))</f>
        <v/>
      </c>
      <c r="AC5" s="0">
        <f>IF(AC$3="","",IF(COUNTIFS('Buchungen'!$A$2:$A$201,$A5,'Buchungen'!$C$2:$C$201,"&lt;"&amp;AC$3+1,'Buchungen'!$D$2:$D$201,"&gt;"&amp;AC$3)&gt;0,"●",""))</f>
        <v/>
      </c>
      <c r="AD5" s="0">
        <f>IF(AD$3="","",IF(COUNTIFS('Buchungen'!$A$2:$A$201,$A5,'Buchungen'!$C$2:$C$201,"&lt;"&amp;AD$3+1,'Buchungen'!$D$2:$D$201,"&gt;"&amp;AD$3)&gt;0,"●",""))</f>
        <v/>
      </c>
      <c r="AE5" s="0">
        <f>IF(AE$3="","",IF(COUNTIFS('Buchungen'!$A$2:$A$201,$A5,'Buchungen'!$C$2:$C$201,"&lt;"&amp;AE$3+1,'Buchungen'!$D$2:$D$201,"&gt;"&amp;AE$3)&gt;0,"●",""))</f>
        <v/>
      </c>
      <c r="AF5" s="0">
        <f>IF(AF$3="","",IF(COUNTIFS('Buchungen'!$A$2:$A$201,$A5,'Buchungen'!$C$2:$C$201,"&lt;"&amp;AF$3+1,'Buchungen'!$D$2:$D$201,"&gt;"&amp;AF$3)&gt;0,"●",""))</f>
        <v/>
      </c>
    </row>
    <row r="6">
      <c r="A6" s="0">
        <f>'Einheiten'!A4</f>
        <v/>
      </c>
      <c r="B6" s="0">
        <f>IF(B$3="","",IF(COUNTIFS('Buchungen'!$A$2:$A$201,$A6,'Buchungen'!$C$2:$C$201,"&lt;"&amp;B$3+1,'Buchungen'!$D$2:$D$201,"&gt;"&amp;B$3)&gt;0,"●",""))</f>
        <v/>
      </c>
      <c r="C6" s="0">
        <f>IF(C$3="","",IF(COUNTIFS('Buchungen'!$A$2:$A$201,$A6,'Buchungen'!$C$2:$C$201,"&lt;"&amp;C$3+1,'Buchungen'!$D$2:$D$201,"&gt;"&amp;C$3)&gt;0,"●",""))</f>
        <v/>
      </c>
      <c r="D6" s="0">
        <f>IF(D$3="","",IF(COUNTIFS('Buchungen'!$A$2:$A$201,$A6,'Buchungen'!$C$2:$C$201,"&lt;"&amp;D$3+1,'Buchungen'!$D$2:$D$201,"&gt;"&amp;D$3)&gt;0,"●",""))</f>
        <v/>
      </c>
      <c r="E6" s="0">
        <f>IF(E$3="","",IF(COUNTIFS('Buchungen'!$A$2:$A$201,$A6,'Buchungen'!$C$2:$C$201,"&lt;"&amp;E$3+1,'Buchungen'!$D$2:$D$201,"&gt;"&amp;E$3)&gt;0,"●",""))</f>
        <v/>
      </c>
      <c r="F6" s="0">
        <f>IF(F$3="","",IF(COUNTIFS('Buchungen'!$A$2:$A$201,$A6,'Buchungen'!$C$2:$C$201,"&lt;"&amp;F$3+1,'Buchungen'!$D$2:$D$201,"&gt;"&amp;F$3)&gt;0,"●",""))</f>
        <v/>
      </c>
      <c r="G6" s="0">
        <f>IF(G$3="","",IF(COUNTIFS('Buchungen'!$A$2:$A$201,$A6,'Buchungen'!$C$2:$C$201,"&lt;"&amp;G$3+1,'Buchungen'!$D$2:$D$201,"&gt;"&amp;G$3)&gt;0,"●",""))</f>
        <v/>
      </c>
      <c r="H6" s="0">
        <f>IF(H$3="","",IF(COUNTIFS('Buchungen'!$A$2:$A$201,$A6,'Buchungen'!$C$2:$C$201,"&lt;"&amp;H$3+1,'Buchungen'!$D$2:$D$201,"&gt;"&amp;H$3)&gt;0,"●",""))</f>
        <v/>
      </c>
      <c r="I6" s="0">
        <f>IF(I$3="","",IF(COUNTIFS('Buchungen'!$A$2:$A$201,$A6,'Buchungen'!$C$2:$C$201,"&lt;"&amp;I$3+1,'Buchungen'!$D$2:$D$201,"&gt;"&amp;I$3)&gt;0,"●",""))</f>
        <v/>
      </c>
      <c r="J6" s="0">
        <f>IF(J$3="","",IF(COUNTIFS('Buchungen'!$A$2:$A$201,$A6,'Buchungen'!$C$2:$C$201,"&lt;"&amp;J$3+1,'Buchungen'!$D$2:$D$201,"&gt;"&amp;J$3)&gt;0,"●",""))</f>
        <v/>
      </c>
      <c r="K6" s="0">
        <f>IF(K$3="","",IF(COUNTIFS('Buchungen'!$A$2:$A$201,$A6,'Buchungen'!$C$2:$C$201,"&lt;"&amp;K$3+1,'Buchungen'!$D$2:$D$201,"&gt;"&amp;K$3)&gt;0,"●",""))</f>
        <v/>
      </c>
      <c r="L6" s="0">
        <f>IF(L$3="","",IF(COUNTIFS('Buchungen'!$A$2:$A$201,$A6,'Buchungen'!$C$2:$C$201,"&lt;"&amp;L$3+1,'Buchungen'!$D$2:$D$201,"&gt;"&amp;L$3)&gt;0,"●",""))</f>
        <v/>
      </c>
      <c r="M6" s="0">
        <f>IF(M$3="","",IF(COUNTIFS('Buchungen'!$A$2:$A$201,$A6,'Buchungen'!$C$2:$C$201,"&lt;"&amp;M$3+1,'Buchungen'!$D$2:$D$201,"&gt;"&amp;M$3)&gt;0,"●",""))</f>
        <v/>
      </c>
      <c r="N6" s="0">
        <f>IF(N$3="","",IF(COUNTIFS('Buchungen'!$A$2:$A$201,$A6,'Buchungen'!$C$2:$C$201,"&lt;"&amp;N$3+1,'Buchungen'!$D$2:$D$201,"&gt;"&amp;N$3)&gt;0,"●",""))</f>
        <v/>
      </c>
      <c r="O6" s="0">
        <f>IF(O$3="","",IF(COUNTIFS('Buchungen'!$A$2:$A$201,$A6,'Buchungen'!$C$2:$C$201,"&lt;"&amp;O$3+1,'Buchungen'!$D$2:$D$201,"&gt;"&amp;O$3)&gt;0,"●",""))</f>
        <v/>
      </c>
      <c r="P6" s="0">
        <f>IF(P$3="","",IF(COUNTIFS('Buchungen'!$A$2:$A$201,$A6,'Buchungen'!$C$2:$C$201,"&lt;"&amp;P$3+1,'Buchungen'!$D$2:$D$201,"&gt;"&amp;P$3)&gt;0,"●",""))</f>
        <v/>
      </c>
      <c r="Q6" s="0">
        <f>IF(Q$3="","",IF(COUNTIFS('Buchungen'!$A$2:$A$201,$A6,'Buchungen'!$C$2:$C$201,"&lt;"&amp;Q$3+1,'Buchungen'!$D$2:$D$201,"&gt;"&amp;Q$3)&gt;0,"●",""))</f>
        <v/>
      </c>
      <c r="R6" s="0">
        <f>IF(R$3="","",IF(COUNTIFS('Buchungen'!$A$2:$A$201,$A6,'Buchungen'!$C$2:$C$201,"&lt;"&amp;R$3+1,'Buchungen'!$D$2:$D$201,"&gt;"&amp;R$3)&gt;0,"●",""))</f>
        <v/>
      </c>
      <c r="S6" s="0">
        <f>IF(S$3="","",IF(COUNTIFS('Buchungen'!$A$2:$A$201,$A6,'Buchungen'!$C$2:$C$201,"&lt;"&amp;S$3+1,'Buchungen'!$D$2:$D$201,"&gt;"&amp;S$3)&gt;0,"●",""))</f>
        <v/>
      </c>
      <c r="T6" s="0">
        <f>IF(T$3="","",IF(COUNTIFS('Buchungen'!$A$2:$A$201,$A6,'Buchungen'!$C$2:$C$201,"&lt;"&amp;T$3+1,'Buchungen'!$D$2:$D$201,"&gt;"&amp;T$3)&gt;0,"●",""))</f>
        <v/>
      </c>
      <c r="U6" s="0">
        <f>IF(U$3="","",IF(COUNTIFS('Buchungen'!$A$2:$A$201,$A6,'Buchungen'!$C$2:$C$201,"&lt;"&amp;U$3+1,'Buchungen'!$D$2:$D$201,"&gt;"&amp;U$3)&gt;0,"●",""))</f>
        <v/>
      </c>
      <c r="V6" s="0">
        <f>IF(V$3="","",IF(COUNTIFS('Buchungen'!$A$2:$A$201,$A6,'Buchungen'!$C$2:$C$201,"&lt;"&amp;V$3+1,'Buchungen'!$D$2:$D$201,"&gt;"&amp;V$3)&gt;0,"●",""))</f>
        <v/>
      </c>
      <c r="W6" s="0">
        <f>IF(W$3="","",IF(COUNTIFS('Buchungen'!$A$2:$A$201,$A6,'Buchungen'!$C$2:$C$201,"&lt;"&amp;W$3+1,'Buchungen'!$D$2:$D$201,"&gt;"&amp;W$3)&gt;0,"●",""))</f>
        <v/>
      </c>
      <c r="X6" s="0">
        <f>IF(X$3="","",IF(COUNTIFS('Buchungen'!$A$2:$A$201,$A6,'Buchungen'!$C$2:$C$201,"&lt;"&amp;X$3+1,'Buchungen'!$D$2:$D$201,"&gt;"&amp;X$3)&gt;0,"●",""))</f>
        <v/>
      </c>
      <c r="Y6" s="0">
        <f>IF(Y$3="","",IF(COUNTIFS('Buchungen'!$A$2:$A$201,$A6,'Buchungen'!$C$2:$C$201,"&lt;"&amp;Y$3+1,'Buchungen'!$D$2:$D$201,"&gt;"&amp;Y$3)&gt;0,"●",""))</f>
        <v/>
      </c>
      <c r="Z6" s="0">
        <f>IF(Z$3="","",IF(COUNTIFS('Buchungen'!$A$2:$A$201,$A6,'Buchungen'!$C$2:$C$201,"&lt;"&amp;Z$3+1,'Buchungen'!$D$2:$D$201,"&gt;"&amp;Z$3)&gt;0,"●",""))</f>
        <v/>
      </c>
      <c r="AA6" s="0">
        <f>IF(AA$3="","",IF(COUNTIFS('Buchungen'!$A$2:$A$201,$A6,'Buchungen'!$C$2:$C$201,"&lt;"&amp;AA$3+1,'Buchungen'!$D$2:$D$201,"&gt;"&amp;AA$3)&gt;0,"●",""))</f>
        <v/>
      </c>
      <c r="AB6" s="0">
        <f>IF(AB$3="","",IF(COUNTIFS('Buchungen'!$A$2:$A$201,$A6,'Buchungen'!$C$2:$C$201,"&lt;"&amp;AB$3+1,'Buchungen'!$D$2:$D$201,"&gt;"&amp;AB$3)&gt;0,"●",""))</f>
        <v/>
      </c>
      <c r="AC6" s="0">
        <f>IF(AC$3="","",IF(COUNTIFS('Buchungen'!$A$2:$A$201,$A6,'Buchungen'!$C$2:$C$201,"&lt;"&amp;AC$3+1,'Buchungen'!$D$2:$D$201,"&gt;"&amp;AC$3)&gt;0,"●",""))</f>
        <v/>
      </c>
      <c r="AD6" s="0">
        <f>IF(AD$3="","",IF(COUNTIFS('Buchungen'!$A$2:$A$201,$A6,'Buchungen'!$C$2:$C$201,"&lt;"&amp;AD$3+1,'Buchungen'!$D$2:$D$201,"&gt;"&amp;AD$3)&gt;0,"●",""))</f>
        <v/>
      </c>
      <c r="AE6" s="0">
        <f>IF(AE$3="","",IF(COUNTIFS('Buchungen'!$A$2:$A$201,$A6,'Buchungen'!$C$2:$C$201,"&lt;"&amp;AE$3+1,'Buchungen'!$D$2:$D$201,"&gt;"&amp;AE$3)&gt;0,"●",""))</f>
        <v/>
      </c>
      <c r="AF6" s="0">
        <f>IF(AF$3="","",IF(COUNTIFS('Buchungen'!$A$2:$A$201,$A6,'Buchungen'!$C$2:$C$201,"&lt;"&amp;AF$3+1,'Buchungen'!$D$2:$D$201,"&gt;"&amp;AF$3)&gt;0,"●",""))</f>
        <v/>
      </c>
    </row>
    <row r="7">
      <c r="A7" s="0">
        <f>'Einheiten'!A5</f>
        <v/>
      </c>
      <c r="B7" s="0">
        <f>IF(B$3="","",IF(COUNTIFS('Buchungen'!$A$2:$A$201,$A7,'Buchungen'!$C$2:$C$201,"&lt;"&amp;B$3+1,'Buchungen'!$D$2:$D$201,"&gt;"&amp;B$3)&gt;0,"●",""))</f>
        <v/>
      </c>
      <c r="C7" s="0">
        <f>IF(C$3="","",IF(COUNTIFS('Buchungen'!$A$2:$A$201,$A7,'Buchungen'!$C$2:$C$201,"&lt;"&amp;C$3+1,'Buchungen'!$D$2:$D$201,"&gt;"&amp;C$3)&gt;0,"●",""))</f>
        <v/>
      </c>
      <c r="D7" s="0">
        <f>IF(D$3="","",IF(COUNTIFS('Buchungen'!$A$2:$A$201,$A7,'Buchungen'!$C$2:$C$201,"&lt;"&amp;D$3+1,'Buchungen'!$D$2:$D$201,"&gt;"&amp;D$3)&gt;0,"●",""))</f>
        <v/>
      </c>
      <c r="E7" s="0">
        <f>IF(E$3="","",IF(COUNTIFS('Buchungen'!$A$2:$A$201,$A7,'Buchungen'!$C$2:$C$201,"&lt;"&amp;E$3+1,'Buchungen'!$D$2:$D$201,"&gt;"&amp;E$3)&gt;0,"●",""))</f>
        <v/>
      </c>
      <c r="F7" s="0">
        <f>IF(F$3="","",IF(COUNTIFS('Buchungen'!$A$2:$A$201,$A7,'Buchungen'!$C$2:$C$201,"&lt;"&amp;F$3+1,'Buchungen'!$D$2:$D$201,"&gt;"&amp;F$3)&gt;0,"●",""))</f>
        <v/>
      </c>
      <c r="G7" s="0">
        <f>IF(G$3="","",IF(COUNTIFS('Buchungen'!$A$2:$A$201,$A7,'Buchungen'!$C$2:$C$201,"&lt;"&amp;G$3+1,'Buchungen'!$D$2:$D$201,"&gt;"&amp;G$3)&gt;0,"●",""))</f>
        <v/>
      </c>
      <c r="H7" s="0">
        <f>IF(H$3="","",IF(COUNTIFS('Buchungen'!$A$2:$A$201,$A7,'Buchungen'!$C$2:$C$201,"&lt;"&amp;H$3+1,'Buchungen'!$D$2:$D$201,"&gt;"&amp;H$3)&gt;0,"●",""))</f>
        <v/>
      </c>
      <c r="I7" s="0">
        <f>IF(I$3="","",IF(COUNTIFS('Buchungen'!$A$2:$A$201,$A7,'Buchungen'!$C$2:$C$201,"&lt;"&amp;I$3+1,'Buchungen'!$D$2:$D$201,"&gt;"&amp;I$3)&gt;0,"●",""))</f>
        <v/>
      </c>
      <c r="J7" s="0">
        <f>IF(J$3="","",IF(COUNTIFS('Buchungen'!$A$2:$A$201,$A7,'Buchungen'!$C$2:$C$201,"&lt;"&amp;J$3+1,'Buchungen'!$D$2:$D$201,"&gt;"&amp;J$3)&gt;0,"●",""))</f>
        <v/>
      </c>
      <c r="K7" s="0">
        <f>IF(K$3="","",IF(COUNTIFS('Buchungen'!$A$2:$A$201,$A7,'Buchungen'!$C$2:$C$201,"&lt;"&amp;K$3+1,'Buchungen'!$D$2:$D$201,"&gt;"&amp;K$3)&gt;0,"●",""))</f>
        <v/>
      </c>
      <c r="L7" s="0">
        <f>IF(L$3="","",IF(COUNTIFS('Buchungen'!$A$2:$A$201,$A7,'Buchungen'!$C$2:$C$201,"&lt;"&amp;L$3+1,'Buchungen'!$D$2:$D$201,"&gt;"&amp;L$3)&gt;0,"●",""))</f>
        <v/>
      </c>
      <c r="M7" s="0">
        <f>IF(M$3="","",IF(COUNTIFS('Buchungen'!$A$2:$A$201,$A7,'Buchungen'!$C$2:$C$201,"&lt;"&amp;M$3+1,'Buchungen'!$D$2:$D$201,"&gt;"&amp;M$3)&gt;0,"●",""))</f>
        <v/>
      </c>
      <c r="N7" s="0">
        <f>IF(N$3="","",IF(COUNTIFS('Buchungen'!$A$2:$A$201,$A7,'Buchungen'!$C$2:$C$201,"&lt;"&amp;N$3+1,'Buchungen'!$D$2:$D$201,"&gt;"&amp;N$3)&gt;0,"●",""))</f>
        <v/>
      </c>
      <c r="O7" s="0">
        <f>IF(O$3="","",IF(COUNTIFS('Buchungen'!$A$2:$A$201,$A7,'Buchungen'!$C$2:$C$201,"&lt;"&amp;O$3+1,'Buchungen'!$D$2:$D$201,"&gt;"&amp;O$3)&gt;0,"●",""))</f>
        <v/>
      </c>
      <c r="P7" s="0">
        <f>IF(P$3="","",IF(COUNTIFS('Buchungen'!$A$2:$A$201,$A7,'Buchungen'!$C$2:$C$201,"&lt;"&amp;P$3+1,'Buchungen'!$D$2:$D$201,"&gt;"&amp;P$3)&gt;0,"●",""))</f>
        <v/>
      </c>
      <c r="Q7" s="0">
        <f>IF(Q$3="","",IF(COUNTIFS('Buchungen'!$A$2:$A$201,$A7,'Buchungen'!$C$2:$C$201,"&lt;"&amp;Q$3+1,'Buchungen'!$D$2:$D$201,"&gt;"&amp;Q$3)&gt;0,"●",""))</f>
        <v/>
      </c>
      <c r="R7" s="0">
        <f>IF(R$3="","",IF(COUNTIFS('Buchungen'!$A$2:$A$201,$A7,'Buchungen'!$C$2:$C$201,"&lt;"&amp;R$3+1,'Buchungen'!$D$2:$D$201,"&gt;"&amp;R$3)&gt;0,"●",""))</f>
        <v/>
      </c>
      <c r="S7" s="0">
        <f>IF(S$3="","",IF(COUNTIFS('Buchungen'!$A$2:$A$201,$A7,'Buchungen'!$C$2:$C$201,"&lt;"&amp;S$3+1,'Buchungen'!$D$2:$D$201,"&gt;"&amp;S$3)&gt;0,"●",""))</f>
        <v/>
      </c>
      <c r="T7" s="0">
        <f>IF(T$3="","",IF(COUNTIFS('Buchungen'!$A$2:$A$201,$A7,'Buchungen'!$C$2:$C$201,"&lt;"&amp;T$3+1,'Buchungen'!$D$2:$D$201,"&gt;"&amp;T$3)&gt;0,"●",""))</f>
        <v/>
      </c>
      <c r="U7" s="0">
        <f>IF(U$3="","",IF(COUNTIFS('Buchungen'!$A$2:$A$201,$A7,'Buchungen'!$C$2:$C$201,"&lt;"&amp;U$3+1,'Buchungen'!$D$2:$D$201,"&gt;"&amp;U$3)&gt;0,"●",""))</f>
        <v/>
      </c>
      <c r="V7" s="0">
        <f>IF(V$3="","",IF(COUNTIFS('Buchungen'!$A$2:$A$201,$A7,'Buchungen'!$C$2:$C$201,"&lt;"&amp;V$3+1,'Buchungen'!$D$2:$D$201,"&gt;"&amp;V$3)&gt;0,"●",""))</f>
        <v/>
      </c>
      <c r="W7" s="0">
        <f>IF(W$3="","",IF(COUNTIFS('Buchungen'!$A$2:$A$201,$A7,'Buchungen'!$C$2:$C$201,"&lt;"&amp;W$3+1,'Buchungen'!$D$2:$D$201,"&gt;"&amp;W$3)&gt;0,"●",""))</f>
        <v/>
      </c>
      <c r="X7" s="0">
        <f>IF(X$3="","",IF(COUNTIFS('Buchungen'!$A$2:$A$201,$A7,'Buchungen'!$C$2:$C$201,"&lt;"&amp;X$3+1,'Buchungen'!$D$2:$D$201,"&gt;"&amp;X$3)&gt;0,"●",""))</f>
        <v/>
      </c>
      <c r="Y7" s="0">
        <f>IF(Y$3="","",IF(COUNTIFS('Buchungen'!$A$2:$A$201,$A7,'Buchungen'!$C$2:$C$201,"&lt;"&amp;Y$3+1,'Buchungen'!$D$2:$D$201,"&gt;"&amp;Y$3)&gt;0,"●",""))</f>
        <v/>
      </c>
      <c r="Z7" s="0">
        <f>IF(Z$3="","",IF(COUNTIFS('Buchungen'!$A$2:$A$201,$A7,'Buchungen'!$C$2:$C$201,"&lt;"&amp;Z$3+1,'Buchungen'!$D$2:$D$201,"&gt;"&amp;Z$3)&gt;0,"●",""))</f>
        <v/>
      </c>
      <c r="AA7" s="0">
        <f>IF(AA$3="","",IF(COUNTIFS('Buchungen'!$A$2:$A$201,$A7,'Buchungen'!$C$2:$C$201,"&lt;"&amp;AA$3+1,'Buchungen'!$D$2:$D$201,"&gt;"&amp;AA$3)&gt;0,"●",""))</f>
        <v/>
      </c>
      <c r="AB7" s="0">
        <f>IF(AB$3="","",IF(COUNTIFS('Buchungen'!$A$2:$A$201,$A7,'Buchungen'!$C$2:$C$201,"&lt;"&amp;AB$3+1,'Buchungen'!$D$2:$D$201,"&gt;"&amp;AB$3)&gt;0,"●",""))</f>
        <v/>
      </c>
      <c r="AC7" s="0">
        <f>IF(AC$3="","",IF(COUNTIFS('Buchungen'!$A$2:$A$201,$A7,'Buchungen'!$C$2:$C$201,"&lt;"&amp;AC$3+1,'Buchungen'!$D$2:$D$201,"&gt;"&amp;AC$3)&gt;0,"●",""))</f>
        <v/>
      </c>
      <c r="AD7" s="0">
        <f>IF(AD$3="","",IF(COUNTIFS('Buchungen'!$A$2:$A$201,$A7,'Buchungen'!$C$2:$C$201,"&lt;"&amp;AD$3+1,'Buchungen'!$D$2:$D$201,"&gt;"&amp;AD$3)&gt;0,"●",""))</f>
        <v/>
      </c>
      <c r="AE7" s="0">
        <f>IF(AE$3="","",IF(COUNTIFS('Buchungen'!$A$2:$A$201,$A7,'Buchungen'!$C$2:$C$201,"&lt;"&amp;AE$3+1,'Buchungen'!$D$2:$D$201,"&gt;"&amp;AE$3)&gt;0,"●",""))</f>
        <v/>
      </c>
      <c r="AF7" s="0">
        <f>IF(AF$3="","",IF(COUNTIFS('Buchungen'!$A$2:$A$201,$A7,'Buchungen'!$C$2:$C$201,"&lt;"&amp;AF$3+1,'Buchungen'!$D$2:$D$201,"&gt;"&amp;AF$3)&gt;0,"●",""))</f>
        <v/>
      </c>
    </row>
    <row r="8">
      <c r="A8" s="0">
        <f>'Einheiten'!A6</f>
        <v/>
      </c>
      <c r="B8" s="0">
        <f>IF(B$3="","",IF(COUNTIFS('Buchungen'!$A$2:$A$201,$A8,'Buchungen'!$C$2:$C$201,"&lt;"&amp;B$3+1,'Buchungen'!$D$2:$D$201,"&gt;"&amp;B$3)&gt;0,"●",""))</f>
        <v/>
      </c>
      <c r="C8" s="0">
        <f>IF(C$3="","",IF(COUNTIFS('Buchungen'!$A$2:$A$201,$A8,'Buchungen'!$C$2:$C$201,"&lt;"&amp;C$3+1,'Buchungen'!$D$2:$D$201,"&gt;"&amp;C$3)&gt;0,"●",""))</f>
        <v/>
      </c>
      <c r="D8" s="0">
        <f>IF(D$3="","",IF(COUNTIFS('Buchungen'!$A$2:$A$201,$A8,'Buchungen'!$C$2:$C$201,"&lt;"&amp;D$3+1,'Buchungen'!$D$2:$D$201,"&gt;"&amp;D$3)&gt;0,"●",""))</f>
        <v/>
      </c>
      <c r="E8" s="0">
        <f>IF(E$3="","",IF(COUNTIFS('Buchungen'!$A$2:$A$201,$A8,'Buchungen'!$C$2:$C$201,"&lt;"&amp;E$3+1,'Buchungen'!$D$2:$D$201,"&gt;"&amp;E$3)&gt;0,"●",""))</f>
        <v/>
      </c>
      <c r="F8" s="0">
        <f>IF(F$3="","",IF(COUNTIFS('Buchungen'!$A$2:$A$201,$A8,'Buchungen'!$C$2:$C$201,"&lt;"&amp;F$3+1,'Buchungen'!$D$2:$D$201,"&gt;"&amp;F$3)&gt;0,"●",""))</f>
        <v/>
      </c>
      <c r="G8" s="0">
        <f>IF(G$3="","",IF(COUNTIFS('Buchungen'!$A$2:$A$201,$A8,'Buchungen'!$C$2:$C$201,"&lt;"&amp;G$3+1,'Buchungen'!$D$2:$D$201,"&gt;"&amp;G$3)&gt;0,"●",""))</f>
        <v/>
      </c>
      <c r="H8" s="0">
        <f>IF(H$3="","",IF(COUNTIFS('Buchungen'!$A$2:$A$201,$A8,'Buchungen'!$C$2:$C$201,"&lt;"&amp;H$3+1,'Buchungen'!$D$2:$D$201,"&gt;"&amp;H$3)&gt;0,"●",""))</f>
        <v/>
      </c>
      <c r="I8" s="0">
        <f>IF(I$3="","",IF(COUNTIFS('Buchungen'!$A$2:$A$201,$A8,'Buchungen'!$C$2:$C$201,"&lt;"&amp;I$3+1,'Buchungen'!$D$2:$D$201,"&gt;"&amp;I$3)&gt;0,"●",""))</f>
        <v/>
      </c>
      <c r="J8" s="0">
        <f>IF(J$3="","",IF(COUNTIFS('Buchungen'!$A$2:$A$201,$A8,'Buchungen'!$C$2:$C$201,"&lt;"&amp;J$3+1,'Buchungen'!$D$2:$D$201,"&gt;"&amp;J$3)&gt;0,"●",""))</f>
        <v/>
      </c>
      <c r="K8" s="0">
        <f>IF(K$3="","",IF(COUNTIFS('Buchungen'!$A$2:$A$201,$A8,'Buchungen'!$C$2:$C$201,"&lt;"&amp;K$3+1,'Buchungen'!$D$2:$D$201,"&gt;"&amp;K$3)&gt;0,"●",""))</f>
        <v/>
      </c>
      <c r="L8" s="0">
        <f>IF(L$3="","",IF(COUNTIFS('Buchungen'!$A$2:$A$201,$A8,'Buchungen'!$C$2:$C$201,"&lt;"&amp;L$3+1,'Buchungen'!$D$2:$D$201,"&gt;"&amp;L$3)&gt;0,"●",""))</f>
        <v/>
      </c>
      <c r="M8" s="0">
        <f>IF(M$3="","",IF(COUNTIFS('Buchungen'!$A$2:$A$201,$A8,'Buchungen'!$C$2:$C$201,"&lt;"&amp;M$3+1,'Buchungen'!$D$2:$D$201,"&gt;"&amp;M$3)&gt;0,"●",""))</f>
        <v/>
      </c>
      <c r="N8" s="0">
        <f>IF(N$3="","",IF(COUNTIFS('Buchungen'!$A$2:$A$201,$A8,'Buchungen'!$C$2:$C$201,"&lt;"&amp;N$3+1,'Buchungen'!$D$2:$D$201,"&gt;"&amp;N$3)&gt;0,"●",""))</f>
        <v/>
      </c>
      <c r="O8" s="0">
        <f>IF(O$3="","",IF(COUNTIFS('Buchungen'!$A$2:$A$201,$A8,'Buchungen'!$C$2:$C$201,"&lt;"&amp;O$3+1,'Buchungen'!$D$2:$D$201,"&gt;"&amp;O$3)&gt;0,"●",""))</f>
        <v/>
      </c>
      <c r="P8" s="0">
        <f>IF(P$3="","",IF(COUNTIFS('Buchungen'!$A$2:$A$201,$A8,'Buchungen'!$C$2:$C$201,"&lt;"&amp;P$3+1,'Buchungen'!$D$2:$D$201,"&gt;"&amp;P$3)&gt;0,"●",""))</f>
        <v/>
      </c>
      <c r="Q8" s="0">
        <f>IF(Q$3="","",IF(COUNTIFS('Buchungen'!$A$2:$A$201,$A8,'Buchungen'!$C$2:$C$201,"&lt;"&amp;Q$3+1,'Buchungen'!$D$2:$D$201,"&gt;"&amp;Q$3)&gt;0,"●",""))</f>
        <v/>
      </c>
      <c r="R8" s="0">
        <f>IF(R$3="","",IF(COUNTIFS('Buchungen'!$A$2:$A$201,$A8,'Buchungen'!$C$2:$C$201,"&lt;"&amp;R$3+1,'Buchungen'!$D$2:$D$201,"&gt;"&amp;R$3)&gt;0,"●",""))</f>
        <v/>
      </c>
      <c r="S8" s="0">
        <f>IF(S$3="","",IF(COUNTIFS('Buchungen'!$A$2:$A$201,$A8,'Buchungen'!$C$2:$C$201,"&lt;"&amp;S$3+1,'Buchungen'!$D$2:$D$201,"&gt;"&amp;S$3)&gt;0,"●",""))</f>
        <v/>
      </c>
      <c r="T8" s="0">
        <f>IF(T$3="","",IF(COUNTIFS('Buchungen'!$A$2:$A$201,$A8,'Buchungen'!$C$2:$C$201,"&lt;"&amp;T$3+1,'Buchungen'!$D$2:$D$201,"&gt;"&amp;T$3)&gt;0,"●",""))</f>
        <v/>
      </c>
      <c r="U8" s="0">
        <f>IF(U$3="","",IF(COUNTIFS('Buchungen'!$A$2:$A$201,$A8,'Buchungen'!$C$2:$C$201,"&lt;"&amp;U$3+1,'Buchungen'!$D$2:$D$201,"&gt;"&amp;U$3)&gt;0,"●",""))</f>
        <v/>
      </c>
      <c r="V8" s="0">
        <f>IF(V$3="","",IF(COUNTIFS('Buchungen'!$A$2:$A$201,$A8,'Buchungen'!$C$2:$C$201,"&lt;"&amp;V$3+1,'Buchungen'!$D$2:$D$201,"&gt;"&amp;V$3)&gt;0,"●",""))</f>
        <v/>
      </c>
      <c r="W8" s="0">
        <f>IF(W$3="","",IF(COUNTIFS('Buchungen'!$A$2:$A$201,$A8,'Buchungen'!$C$2:$C$201,"&lt;"&amp;W$3+1,'Buchungen'!$D$2:$D$201,"&gt;"&amp;W$3)&gt;0,"●",""))</f>
        <v/>
      </c>
      <c r="X8" s="0">
        <f>IF(X$3="","",IF(COUNTIFS('Buchungen'!$A$2:$A$201,$A8,'Buchungen'!$C$2:$C$201,"&lt;"&amp;X$3+1,'Buchungen'!$D$2:$D$201,"&gt;"&amp;X$3)&gt;0,"●",""))</f>
        <v/>
      </c>
      <c r="Y8" s="0">
        <f>IF(Y$3="","",IF(COUNTIFS('Buchungen'!$A$2:$A$201,$A8,'Buchungen'!$C$2:$C$201,"&lt;"&amp;Y$3+1,'Buchungen'!$D$2:$D$201,"&gt;"&amp;Y$3)&gt;0,"●",""))</f>
        <v/>
      </c>
      <c r="Z8" s="0">
        <f>IF(Z$3="","",IF(COUNTIFS('Buchungen'!$A$2:$A$201,$A8,'Buchungen'!$C$2:$C$201,"&lt;"&amp;Z$3+1,'Buchungen'!$D$2:$D$201,"&gt;"&amp;Z$3)&gt;0,"●",""))</f>
        <v/>
      </c>
      <c r="AA8" s="0">
        <f>IF(AA$3="","",IF(COUNTIFS('Buchungen'!$A$2:$A$201,$A8,'Buchungen'!$C$2:$C$201,"&lt;"&amp;AA$3+1,'Buchungen'!$D$2:$D$201,"&gt;"&amp;AA$3)&gt;0,"●",""))</f>
        <v/>
      </c>
      <c r="AB8" s="0">
        <f>IF(AB$3="","",IF(COUNTIFS('Buchungen'!$A$2:$A$201,$A8,'Buchungen'!$C$2:$C$201,"&lt;"&amp;AB$3+1,'Buchungen'!$D$2:$D$201,"&gt;"&amp;AB$3)&gt;0,"●",""))</f>
        <v/>
      </c>
      <c r="AC8" s="0">
        <f>IF(AC$3="","",IF(COUNTIFS('Buchungen'!$A$2:$A$201,$A8,'Buchungen'!$C$2:$C$201,"&lt;"&amp;AC$3+1,'Buchungen'!$D$2:$D$201,"&gt;"&amp;AC$3)&gt;0,"●",""))</f>
        <v/>
      </c>
      <c r="AD8" s="0">
        <f>IF(AD$3="","",IF(COUNTIFS('Buchungen'!$A$2:$A$201,$A8,'Buchungen'!$C$2:$C$201,"&lt;"&amp;AD$3+1,'Buchungen'!$D$2:$D$201,"&gt;"&amp;AD$3)&gt;0,"●",""))</f>
        <v/>
      </c>
      <c r="AE8" s="0">
        <f>IF(AE$3="","",IF(COUNTIFS('Buchungen'!$A$2:$A$201,$A8,'Buchungen'!$C$2:$C$201,"&lt;"&amp;AE$3+1,'Buchungen'!$D$2:$D$201,"&gt;"&amp;AE$3)&gt;0,"●",""))</f>
        <v/>
      </c>
      <c r="AF8" s="0">
        <f>IF(AF$3="","",IF(COUNTIFS('Buchungen'!$A$2:$A$201,$A8,'Buchungen'!$C$2:$C$201,"&lt;"&amp;AF$3+1,'Buchungen'!$D$2:$D$201,"&gt;"&amp;AF$3)&gt;0,"●",""))</f>
        <v/>
      </c>
    </row>
    <row r="9">
      <c r="A9" s="0">
        <f>'Einheiten'!A7</f>
        <v/>
      </c>
      <c r="B9" s="0">
        <f>IF(B$3="","",IF(COUNTIFS('Buchungen'!$A$2:$A$201,$A9,'Buchungen'!$C$2:$C$201,"&lt;"&amp;B$3+1,'Buchungen'!$D$2:$D$201,"&gt;"&amp;B$3)&gt;0,"●",""))</f>
        <v/>
      </c>
      <c r="C9" s="0">
        <f>IF(C$3="","",IF(COUNTIFS('Buchungen'!$A$2:$A$201,$A9,'Buchungen'!$C$2:$C$201,"&lt;"&amp;C$3+1,'Buchungen'!$D$2:$D$201,"&gt;"&amp;C$3)&gt;0,"●",""))</f>
        <v/>
      </c>
      <c r="D9" s="0">
        <f>IF(D$3="","",IF(COUNTIFS('Buchungen'!$A$2:$A$201,$A9,'Buchungen'!$C$2:$C$201,"&lt;"&amp;D$3+1,'Buchungen'!$D$2:$D$201,"&gt;"&amp;D$3)&gt;0,"●",""))</f>
        <v/>
      </c>
      <c r="E9" s="0">
        <f>IF(E$3="","",IF(COUNTIFS('Buchungen'!$A$2:$A$201,$A9,'Buchungen'!$C$2:$C$201,"&lt;"&amp;E$3+1,'Buchungen'!$D$2:$D$201,"&gt;"&amp;E$3)&gt;0,"●",""))</f>
        <v/>
      </c>
      <c r="F9" s="0">
        <f>IF(F$3="","",IF(COUNTIFS('Buchungen'!$A$2:$A$201,$A9,'Buchungen'!$C$2:$C$201,"&lt;"&amp;F$3+1,'Buchungen'!$D$2:$D$201,"&gt;"&amp;F$3)&gt;0,"●",""))</f>
        <v/>
      </c>
      <c r="G9" s="0">
        <f>IF(G$3="","",IF(COUNTIFS('Buchungen'!$A$2:$A$201,$A9,'Buchungen'!$C$2:$C$201,"&lt;"&amp;G$3+1,'Buchungen'!$D$2:$D$201,"&gt;"&amp;G$3)&gt;0,"●",""))</f>
        <v/>
      </c>
      <c r="H9" s="0">
        <f>IF(H$3="","",IF(COUNTIFS('Buchungen'!$A$2:$A$201,$A9,'Buchungen'!$C$2:$C$201,"&lt;"&amp;H$3+1,'Buchungen'!$D$2:$D$201,"&gt;"&amp;H$3)&gt;0,"●",""))</f>
        <v/>
      </c>
      <c r="I9" s="0">
        <f>IF(I$3="","",IF(COUNTIFS('Buchungen'!$A$2:$A$201,$A9,'Buchungen'!$C$2:$C$201,"&lt;"&amp;I$3+1,'Buchungen'!$D$2:$D$201,"&gt;"&amp;I$3)&gt;0,"●",""))</f>
        <v/>
      </c>
      <c r="J9" s="0">
        <f>IF(J$3="","",IF(COUNTIFS('Buchungen'!$A$2:$A$201,$A9,'Buchungen'!$C$2:$C$201,"&lt;"&amp;J$3+1,'Buchungen'!$D$2:$D$201,"&gt;"&amp;J$3)&gt;0,"●",""))</f>
        <v/>
      </c>
      <c r="K9" s="0">
        <f>IF(K$3="","",IF(COUNTIFS('Buchungen'!$A$2:$A$201,$A9,'Buchungen'!$C$2:$C$201,"&lt;"&amp;K$3+1,'Buchungen'!$D$2:$D$201,"&gt;"&amp;K$3)&gt;0,"●",""))</f>
        <v/>
      </c>
      <c r="L9" s="0">
        <f>IF(L$3="","",IF(COUNTIFS('Buchungen'!$A$2:$A$201,$A9,'Buchungen'!$C$2:$C$201,"&lt;"&amp;L$3+1,'Buchungen'!$D$2:$D$201,"&gt;"&amp;L$3)&gt;0,"●",""))</f>
        <v/>
      </c>
      <c r="M9" s="0">
        <f>IF(M$3="","",IF(COUNTIFS('Buchungen'!$A$2:$A$201,$A9,'Buchungen'!$C$2:$C$201,"&lt;"&amp;M$3+1,'Buchungen'!$D$2:$D$201,"&gt;"&amp;M$3)&gt;0,"●",""))</f>
        <v/>
      </c>
      <c r="N9" s="0">
        <f>IF(N$3="","",IF(COUNTIFS('Buchungen'!$A$2:$A$201,$A9,'Buchungen'!$C$2:$C$201,"&lt;"&amp;N$3+1,'Buchungen'!$D$2:$D$201,"&gt;"&amp;N$3)&gt;0,"●",""))</f>
        <v/>
      </c>
      <c r="O9" s="0">
        <f>IF(O$3="","",IF(COUNTIFS('Buchungen'!$A$2:$A$201,$A9,'Buchungen'!$C$2:$C$201,"&lt;"&amp;O$3+1,'Buchungen'!$D$2:$D$201,"&gt;"&amp;O$3)&gt;0,"●",""))</f>
        <v/>
      </c>
      <c r="P9" s="0">
        <f>IF(P$3="","",IF(COUNTIFS('Buchungen'!$A$2:$A$201,$A9,'Buchungen'!$C$2:$C$201,"&lt;"&amp;P$3+1,'Buchungen'!$D$2:$D$201,"&gt;"&amp;P$3)&gt;0,"●",""))</f>
        <v/>
      </c>
      <c r="Q9" s="0">
        <f>IF(Q$3="","",IF(COUNTIFS('Buchungen'!$A$2:$A$201,$A9,'Buchungen'!$C$2:$C$201,"&lt;"&amp;Q$3+1,'Buchungen'!$D$2:$D$201,"&gt;"&amp;Q$3)&gt;0,"●",""))</f>
        <v/>
      </c>
      <c r="R9" s="0">
        <f>IF(R$3="","",IF(COUNTIFS('Buchungen'!$A$2:$A$201,$A9,'Buchungen'!$C$2:$C$201,"&lt;"&amp;R$3+1,'Buchungen'!$D$2:$D$201,"&gt;"&amp;R$3)&gt;0,"●",""))</f>
        <v/>
      </c>
      <c r="S9" s="0">
        <f>IF(S$3="","",IF(COUNTIFS('Buchungen'!$A$2:$A$201,$A9,'Buchungen'!$C$2:$C$201,"&lt;"&amp;S$3+1,'Buchungen'!$D$2:$D$201,"&gt;"&amp;S$3)&gt;0,"●",""))</f>
        <v/>
      </c>
      <c r="T9" s="0">
        <f>IF(T$3="","",IF(COUNTIFS('Buchungen'!$A$2:$A$201,$A9,'Buchungen'!$C$2:$C$201,"&lt;"&amp;T$3+1,'Buchungen'!$D$2:$D$201,"&gt;"&amp;T$3)&gt;0,"●",""))</f>
        <v/>
      </c>
      <c r="U9" s="0">
        <f>IF(U$3="","",IF(COUNTIFS('Buchungen'!$A$2:$A$201,$A9,'Buchungen'!$C$2:$C$201,"&lt;"&amp;U$3+1,'Buchungen'!$D$2:$D$201,"&gt;"&amp;U$3)&gt;0,"●",""))</f>
        <v/>
      </c>
      <c r="V9" s="0">
        <f>IF(V$3="","",IF(COUNTIFS('Buchungen'!$A$2:$A$201,$A9,'Buchungen'!$C$2:$C$201,"&lt;"&amp;V$3+1,'Buchungen'!$D$2:$D$201,"&gt;"&amp;V$3)&gt;0,"●",""))</f>
        <v/>
      </c>
      <c r="W9" s="0">
        <f>IF(W$3="","",IF(COUNTIFS('Buchungen'!$A$2:$A$201,$A9,'Buchungen'!$C$2:$C$201,"&lt;"&amp;W$3+1,'Buchungen'!$D$2:$D$201,"&gt;"&amp;W$3)&gt;0,"●",""))</f>
        <v/>
      </c>
      <c r="X9" s="0">
        <f>IF(X$3="","",IF(COUNTIFS('Buchungen'!$A$2:$A$201,$A9,'Buchungen'!$C$2:$C$201,"&lt;"&amp;X$3+1,'Buchungen'!$D$2:$D$201,"&gt;"&amp;X$3)&gt;0,"●",""))</f>
        <v/>
      </c>
      <c r="Y9" s="0">
        <f>IF(Y$3="","",IF(COUNTIFS('Buchungen'!$A$2:$A$201,$A9,'Buchungen'!$C$2:$C$201,"&lt;"&amp;Y$3+1,'Buchungen'!$D$2:$D$201,"&gt;"&amp;Y$3)&gt;0,"●",""))</f>
        <v/>
      </c>
      <c r="Z9" s="0">
        <f>IF(Z$3="","",IF(COUNTIFS('Buchungen'!$A$2:$A$201,$A9,'Buchungen'!$C$2:$C$201,"&lt;"&amp;Z$3+1,'Buchungen'!$D$2:$D$201,"&gt;"&amp;Z$3)&gt;0,"●",""))</f>
        <v/>
      </c>
      <c r="AA9" s="0">
        <f>IF(AA$3="","",IF(COUNTIFS('Buchungen'!$A$2:$A$201,$A9,'Buchungen'!$C$2:$C$201,"&lt;"&amp;AA$3+1,'Buchungen'!$D$2:$D$201,"&gt;"&amp;AA$3)&gt;0,"●",""))</f>
        <v/>
      </c>
      <c r="AB9" s="0">
        <f>IF(AB$3="","",IF(COUNTIFS('Buchungen'!$A$2:$A$201,$A9,'Buchungen'!$C$2:$C$201,"&lt;"&amp;AB$3+1,'Buchungen'!$D$2:$D$201,"&gt;"&amp;AB$3)&gt;0,"●",""))</f>
        <v/>
      </c>
      <c r="AC9" s="0">
        <f>IF(AC$3="","",IF(COUNTIFS('Buchungen'!$A$2:$A$201,$A9,'Buchungen'!$C$2:$C$201,"&lt;"&amp;AC$3+1,'Buchungen'!$D$2:$D$201,"&gt;"&amp;AC$3)&gt;0,"●",""))</f>
        <v/>
      </c>
      <c r="AD9" s="0">
        <f>IF(AD$3="","",IF(COUNTIFS('Buchungen'!$A$2:$A$201,$A9,'Buchungen'!$C$2:$C$201,"&lt;"&amp;AD$3+1,'Buchungen'!$D$2:$D$201,"&gt;"&amp;AD$3)&gt;0,"●",""))</f>
        <v/>
      </c>
      <c r="AE9" s="0">
        <f>IF(AE$3="","",IF(COUNTIFS('Buchungen'!$A$2:$A$201,$A9,'Buchungen'!$C$2:$C$201,"&lt;"&amp;AE$3+1,'Buchungen'!$D$2:$D$201,"&gt;"&amp;AE$3)&gt;0,"●",""))</f>
        <v/>
      </c>
      <c r="AF9" s="0">
        <f>IF(AF$3="","",IF(COUNTIFS('Buchungen'!$A$2:$A$201,$A9,'Buchungen'!$C$2:$C$201,"&lt;"&amp;AF$3+1,'Buchungen'!$D$2:$D$201,"&gt;"&amp;AF$3)&gt;0,"●",""))</f>
        <v/>
      </c>
    </row>
    <row r="10">
      <c r="A10" s="0">
        <f>'Einheiten'!A8</f>
        <v/>
      </c>
      <c r="B10" s="0">
        <f>IF(B$3="","",IF(COUNTIFS('Buchungen'!$A$2:$A$201,$A10,'Buchungen'!$C$2:$C$201,"&lt;"&amp;B$3+1,'Buchungen'!$D$2:$D$201,"&gt;"&amp;B$3)&gt;0,"●",""))</f>
        <v/>
      </c>
      <c r="C10" s="0">
        <f>IF(C$3="","",IF(COUNTIFS('Buchungen'!$A$2:$A$201,$A10,'Buchungen'!$C$2:$C$201,"&lt;"&amp;C$3+1,'Buchungen'!$D$2:$D$201,"&gt;"&amp;C$3)&gt;0,"●",""))</f>
        <v/>
      </c>
      <c r="D10" s="0">
        <f>IF(D$3="","",IF(COUNTIFS('Buchungen'!$A$2:$A$201,$A10,'Buchungen'!$C$2:$C$201,"&lt;"&amp;D$3+1,'Buchungen'!$D$2:$D$201,"&gt;"&amp;D$3)&gt;0,"●",""))</f>
        <v/>
      </c>
      <c r="E10" s="0">
        <f>IF(E$3="","",IF(COUNTIFS('Buchungen'!$A$2:$A$201,$A10,'Buchungen'!$C$2:$C$201,"&lt;"&amp;E$3+1,'Buchungen'!$D$2:$D$201,"&gt;"&amp;E$3)&gt;0,"●",""))</f>
        <v/>
      </c>
      <c r="F10" s="0">
        <f>IF(F$3="","",IF(COUNTIFS('Buchungen'!$A$2:$A$201,$A10,'Buchungen'!$C$2:$C$201,"&lt;"&amp;F$3+1,'Buchungen'!$D$2:$D$201,"&gt;"&amp;F$3)&gt;0,"●",""))</f>
        <v/>
      </c>
      <c r="G10" s="0">
        <f>IF(G$3="","",IF(COUNTIFS('Buchungen'!$A$2:$A$201,$A10,'Buchungen'!$C$2:$C$201,"&lt;"&amp;G$3+1,'Buchungen'!$D$2:$D$201,"&gt;"&amp;G$3)&gt;0,"●",""))</f>
        <v/>
      </c>
      <c r="H10" s="0">
        <f>IF(H$3="","",IF(COUNTIFS('Buchungen'!$A$2:$A$201,$A10,'Buchungen'!$C$2:$C$201,"&lt;"&amp;H$3+1,'Buchungen'!$D$2:$D$201,"&gt;"&amp;H$3)&gt;0,"●",""))</f>
        <v/>
      </c>
      <c r="I10" s="0">
        <f>IF(I$3="","",IF(COUNTIFS('Buchungen'!$A$2:$A$201,$A10,'Buchungen'!$C$2:$C$201,"&lt;"&amp;I$3+1,'Buchungen'!$D$2:$D$201,"&gt;"&amp;I$3)&gt;0,"●",""))</f>
        <v/>
      </c>
      <c r="J10" s="0">
        <f>IF(J$3="","",IF(COUNTIFS('Buchungen'!$A$2:$A$201,$A10,'Buchungen'!$C$2:$C$201,"&lt;"&amp;J$3+1,'Buchungen'!$D$2:$D$201,"&gt;"&amp;J$3)&gt;0,"●",""))</f>
        <v/>
      </c>
      <c r="K10" s="0">
        <f>IF(K$3="","",IF(COUNTIFS('Buchungen'!$A$2:$A$201,$A10,'Buchungen'!$C$2:$C$201,"&lt;"&amp;K$3+1,'Buchungen'!$D$2:$D$201,"&gt;"&amp;K$3)&gt;0,"●",""))</f>
        <v/>
      </c>
      <c r="L10" s="0">
        <f>IF(L$3="","",IF(COUNTIFS('Buchungen'!$A$2:$A$201,$A10,'Buchungen'!$C$2:$C$201,"&lt;"&amp;L$3+1,'Buchungen'!$D$2:$D$201,"&gt;"&amp;L$3)&gt;0,"●",""))</f>
        <v/>
      </c>
      <c r="M10" s="0">
        <f>IF(M$3="","",IF(COUNTIFS('Buchungen'!$A$2:$A$201,$A10,'Buchungen'!$C$2:$C$201,"&lt;"&amp;M$3+1,'Buchungen'!$D$2:$D$201,"&gt;"&amp;M$3)&gt;0,"●",""))</f>
        <v/>
      </c>
      <c r="N10" s="0">
        <f>IF(N$3="","",IF(COUNTIFS('Buchungen'!$A$2:$A$201,$A10,'Buchungen'!$C$2:$C$201,"&lt;"&amp;N$3+1,'Buchungen'!$D$2:$D$201,"&gt;"&amp;N$3)&gt;0,"●",""))</f>
        <v/>
      </c>
      <c r="O10" s="0">
        <f>IF(O$3="","",IF(COUNTIFS('Buchungen'!$A$2:$A$201,$A10,'Buchungen'!$C$2:$C$201,"&lt;"&amp;O$3+1,'Buchungen'!$D$2:$D$201,"&gt;"&amp;O$3)&gt;0,"●",""))</f>
        <v/>
      </c>
      <c r="P10" s="0">
        <f>IF(P$3="","",IF(COUNTIFS('Buchungen'!$A$2:$A$201,$A10,'Buchungen'!$C$2:$C$201,"&lt;"&amp;P$3+1,'Buchungen'!$D$2:$D$201,"&gt;"&amp;P$3)&gt;0,"●",""))</f>
        <v/>
      </c>
      <c r="Q10" s="0">
        <f>IF(Q$3="","",IF(COUNTIFS('Buchungen'!$A$2:$A$201,$A10,'Buchungen'!$C$2:$C$201,"&lt;"&amp;Q$3+1,'Buchungen'!$D$2:$D$201,"&gt;"&amp;Q$3)&gt;0,"●",""))</f>
        <v/>
      </c>
      <c r="R10" s="0">
        <f>IF(R$3="","",IF(COUNTIFS('Buchungen'!$A$2:$A$201,$A10,'Buchungen'!$C$2:$C$201,"&lt;"&amp;R$3+1,'Buchungen'!$D$2:$D$201,"&gt;"&amp;R$3)&gt;0,"●",""))</f>
        <v/>
      </c>
      <c r="S10" s="0">
        <f>IF(S$3="","",IF(COUNTIFS('Buchungen'!$A$2:$A$201,$A10,'Buchungen'!$C$2:$C$201,"&lt;"&amp;S$3+1,'Buchungen'!$D$2:$D$201,"&gt;"&amp;S$3)&gt;0,"●",""))</f>
        <v/>
      </c>
      <c r="T10" s="0">
        <f>IF(T$3="","",IF(COUNTIFS('Buchungen'!$A$2:$A$201,$A10,'Buchungen'!$C$2:$C$201,"&lt;"&amp;T$3+1,'Buchungen'!$D$2:$D$201,"&gt;"&amp;T$3)&gt;0,"●",""))</f>
        <v/>
      </c>
      <c r="U10" s="0">
        <f>IF(U$3="","",IF(COUNTIFS('Buchungen'!$A$2:$A$201,$A10,'Buchungen'!$C$2:$C$201,"&lt;"&amp;U$3+1,'Buchungen'!$D$2:$D$201,"&gt;"&amp;U$3)&gt;0,"●",""))</f>
        <v/>
      </c>
      <c r="V10" s="0">
        <f>IF(V$3="","",IF(COUNTIFS('Buchungen'!$A$2:$A$201,$A10,'Buchungen'!$C$2:$C$201,"&lt;"&amp;V$3+1,'Buchungen'!$D$2:$D$201,"&gt;"&amp;V$3)&gt;0,"●",""))</f>
        <v/>
      </c>
      <c r="W10" s="0">
        <f>IF(W$3="","",IF(COUNTIFS('Buchungen'!$A$2:$A$201,$A10,'Buchungen'!$C$2:$C$201,"&lt;"&amp;W$3+1,'Buchungen'!$D$2:$D$201,"&gt;"&amp;W$3)&gt;0,"●",""))</f>
        <v/>
      </c>
      <c r="X10" s="0">
        <f>IF(X$3="","",IF(COUNTIFS('Buchungen'!$A$2:$A$201,$A10,'Buchungen'!$C$2:$C$201,"&lt;"&amp;X$3+1,'Buchungen'!$D$2:$D$201,"&gt;"&amp;X$3)&gt;0,"●",""))</f>
        <v/>
      </c>
      <c r="Y10" s="0">
        <f>IF(Y$3="","",IF(COUNTIFS('Buchungen'!$A$2:$A$201,$A10,'Buchungen'!$C$2:$C$201,"&lt;"&amp;Y$3+1,'Buchungen'!$D$2:$D$201,"&gt;"&amp;Y$3)&gt;0,"●",""))</f>
        <v/>
      </c>
      <c r="Z10" s="0">
        <f>IF(Z$3="","",IF(COUNTIFS('Buchungen'!$A$2:$A$201,$A10,'Buchungen'!$C$2:$C$201,"&lt;"&amp;Z$3+1,'Buchungen'!$D$2:$D$201,"&gt;"&amp;Z$3)&gt;0,"●",""))</f>
        <v/>
      </c>
      <c r="AA10" s="0">
        <f>IF(AA$3="","",IF(COUNTIFS('Buchungen'!$A$2:$A$201,$A10,'Buchungen'!$C$2:$C$201,"&lt;"&amp;AA$3+1,'Buchungen'!$D$2:$D$201,"&gt;"&amp;AA$3)&gt;0,"●",""))</f>
        <v/>
      </c>
      <c r="AB10" s="0">
        <f>IF(AB$3="","",IF(COUNTIFS('Buchungen'!$A$2:$A$201,$A10,'Buchungen'!$C$2:$C$201,"&lt;"&amp;AB$3+1,'Buchungen'!$D$2:$D$201,"&gt;"&amp;AB$3)&gt;0,"●",""))</f>
        <v/>
      </c>
      <c r="AC10" s="0">
        <f>IF(AC$3="","",IF(COUNTIFS('Buchungen'!$A$2:$A$201,$A10,'Buchungen'!$C$2:$C$201,"&lt;"&amp;AC$3+1,'Buchungen'!$D$2:$D$201,"&gt;"&amp;AC$3)&gt;0,"●",""))</f>
        <v/>
      </c>
      <c r="AD10" s="0">
        <f>IF(AD$3="","",IF(COUNTIFS('Buchungen'!$A$2:$A$201,$A10,'Buchungen'!$C$2:$C$201,"&lt;"&amp;AD$3+1,'Buchungen'!$D$2:$D$201,"&gt;"&amp;AD$3)&gt;0,"●",""))</f>
        <v/>
      </c>
      <c r="AE10" s="0">
        <f>IF(AE$3="","",IF(COUNTIFS('Buchungen'!$A$2:$A$201,$A10,'Buchungen'!$C$2:$C$201,"&lt;"&amp;AE$3+1,'Buchungen'!$D$2:$D$201,"&gt;"&amp;AE$3)&gt;0,"●",""))</f>
        <v/>
      </c>
      <c r="AF10" s="0">
        <f>IF(AF$3="","",IF(COUNTIFS('Buchungen'!$A$2:$A$201,$A10,'Buchungen'!$C$2:$C$201,"&lt;"&amp;AF$3+1,'Buchungen'!$D$2:$D$201,"&gt;"&amp;AF$3)&gt;0,"●",""))</f>
        <v/>
      </c>
    </row>
    <row r="11">
      <c r="A11" s="0">
        <f>'Einheiten'!A9</f>
        <v/>
      </c>
      <c r="B11" s="0">
        <f>IF(B$3="","",IF(COUNTIFS('Buchungen'!$A$2:$A$201,$A11,'Buchungen'!$C$2:$C$201,"&lt;"&amp;B$3+1,'Buchungen'!$D$2:$D$201,"&gt;"&amp;B$3)&gt;0,"●",""))</f>
        <v/>
      </c>
      <c r="C11" s="0">
        <f>IF(C$3="","",IF(COUNTIFS('Buchungen'!$A$2:$A$201,$A11,'Buchungen'!$C$2:$C$201,"&lt;"&amp;C$3+1,'Buchungen'!$D$2:$D$201,"&gt;"&amp;C$3)&gt;0,"●",""))</f>
        <v/>
      </c>
      <c r="D11" s="0">
        <f>IF(D$3="","",IF(COUNTIFS('Buchungen'!$A$2:$A$201,$A11,'Buchungen'!$C$2:$C$201,"&lt;"&amp;D$3+1,'Buchungen'!$D$2:$D$201,"&gt;"&amp;D$3)&gt;0,"●",""))</f>
        <v/>
      </c>
      <c r="E11" s="0">
        <f>IF(E$3="","",IF(COUNTIFS('Buchungen'!$A$2:$A$201,$A11,'Buchungen'!$C$2:$C$201,"&lt;"&amp;E$3+1,'Buchungen'!$D$2:$D$201,"&gt;"&amp;E$3)&gt;0,"●",""))</f>
        <v/>
      </c>
      <c r="F11" s="0">
        <f>IF(F$3="","",IF(COUNTIFS('Buchungen'!$A$2:$A$201,$A11,'Buchungen'!$C$2:$C$201,"&lt;"&amp;F$3+1,'Buchungen'!$D$2:$D$201,"&gt;"&amp;F$3)&gt;0,"●",""))</f>
        <v/>
      </c>
      <c r="G11" s="0">
        <f>IF(G$3="","",IF(COUNTIFS('Buchungen'!$A$2:$A$201,$A11,'Buchungen'!$C$2:$C$201,"&lt;"&amp;G$3+1,'Buchungen'!$D$2:$D$201,"&gt;"&amp;G$3)&gt;0,"●",""))</f>
        <v/>
      </c>
      <c r="H11" s="0">
        <f>IF(H$3="","",IF(COUNTIFS('Buchungen'!$A$2:$A$201,$A11,'Buchungen'!$C$2:$C$201,"&lt;"&amp;H$3+1,'Buchungen'!$D$2:$D$201,"&gt;"&amp;H$3)&gt;0,"●",""))</f>
        <v/>
      </c>
      <c r="I11" s="0">
        <f>IF(I$3="","",IF(COUNTIFS('Buchungen'!$A$2:$A$201,$A11,'Buchungen'!$C$2:$C$201,"&lt;"&amp;I$3+1,'Buchungen'!$D$2:$D$201,"&gt;"&amp;I$3)&gt;0,"●",""))</f>
        <v/>
      </c>
      <c r="J11" s="0">
        <f>IF(J$3="","",IF(COUNTIFS('Buchungen'!$A$2:$A$201,$A11,'Buchungen'!$C$2:$C$201,"&lt;"&amp;J$3+1,'Buchungen'!$D$2:$D$201,"&gt;"&amp;J$3)&gt;0,"●",""))</f>
        <v/>
      </c>
      <c r="K11" s="0">
        <f>IF(K$3="","",IF(COUNTIFS('Buchungen'!$A$2:$A$201,$A11,'Buchungen'!$C$2:$C$201,"&lt;"&amp;K$3+1,'Buchungen'!$D$2:$D$201,"&gt;"&amp;K$3)&gt;0,"●",""))</f>
        <v/>
      </c>
      <c r="L11" s="0">
        <f>IF(L$3="","",IF(COUNTIFS('Buchungen'!$A$2:$A$201,$A11,'Buchungen'!$C$2:$C$201,"&lt;"&amp;L$3+1,'Buchungen'!$D$2:$D$201,"&gt;"&amp;L$3)&gt;0,"●",""))</f>
        <v/>
      </c>
      <c r="M11" s="0">
        <f>IF(M$3="","",IF(COUNTIFS('Buchungen'!$A$2:$A$201,$A11,'Buchungen'!$C$2:$C$201,"&lt;"&amp;M$3+1,'Buchungen'!$D$2:$D$201,"&gt;"&amp;M$3)&gt;0,"●",""))</f>
        <v/>
      </c>
      <c r="N11" s="0">
        <f>IF(N$3="","",IF(COUNTIFS('Buchungen'!$A$2:$A$201,$A11,'Buchungen'!$C$2:$C$201,"&lt;"&amp;N$3+1,'Buchungen'!$D$2:$D$201,"&gt;"&amp;N$3)&gt;0,"●",""))</f>
        <v/>
      </c>
      <c r="O11" s="0">
        <f>IF(O$3="","",IF(COUNTIFS('Buchungen'!$A$2:$A$201,$A11,'Buchungen'!$C$2:$C$201,"&lt;"&amp;O$3+1,'Buchungen'!$D$2:$D$201,"&gt;"&amp;O$3)&gt;0,"●",""))</f>
        <v/>
      </c>
      <c r="P11" s="0">
        <f>IF(P$3="","",IF(COUNTIFS('Buchungen'!$A$2:$A$201,$A11,'Buchungen'!$C$2:$C$201,"&lt;"&amp;P$3+1,'Buchungen'!$D$2:$D$201,"&gt;"&amp;P$3)&gt;0,"●",""))</f>
        <v/>
      </c>
      <c r="Q11" s="0">
        <f>IF(Q$3="","",IF(COUNTIFS('Buchungen'!$A$2:$A$201,$A11,'Buchungen'!$C$2:$C$201,"&lt;"&amp;Q$3+1,'Buchungen'!$D$2:$D$201,"&gt;"&amp;Q$3)&gt;0,"●",""))</f>
        <v/>
      </c>
      <c r="R11" s="0">
        <f>IF(R$3="","",IF(COUNTIFS('Buchungen'!$A$2:$A$201,$A11,'Buchungen'!$C$2:$C$201,"&lt;"&amp;R$3+1,'Buchungen'!$D$2:$D$201,"&gt;"&amp;R$3)&gt;0,"●",""))</f>
        <v/>
      </c>
      <c r="S11" s="0">
        <f>IF(S$3="","",IF(COUNTIFS('Buchungen'!$A$2:$A$201,$A11,'Buchungen'!$C$2:$C$201,"&lt;"&amp;S$3+1,'Buchungen'!$D$2:$D$201,"&gt;"&amp;S$3)&gt;0,"●",""))</f>
        <v/>
      </c>
      <c r="T11" s="0">
        <f>IF(T$3="","",IF(COUNTIFS('Buchungen'!$A$2:$A$201,$A11,'Buchungen'!$C$2:$C$201,"&lt;"&amp;T$3+1,'Buchungen'!$D$2:$D$201,"&gt;"&amp;T$3)&gt;0,"●",""))</f>
        <v/>
      </c>
      <c r="U11" s="0">
        <f>IF(U$3="","",IF(COUNTIFS('Buchungen'!$A$2:$A$201,$A11,'Buchungen'!$C$2:$C$201,"&lt;"&amp;U$3+1,'Buchungen'!$D$2:$D$201,"&gt;"&amp;U$3)&gt;0,"●",""))</f>
        <v/>
      </c>
      <c r="V11" s="0">
        <f>IF(V$3="","",IF(COUNTIFS('Buchungen'!$A$2:$A$201,$A11,'Buchungen'!$C$2:$C$201,"&lt;"&amp;V$3+1,'Buchungen'!$D$2:$D$201,"&gt;"&amp;V$3)&gt;0,"●",""))</f>
        <v/>
      </c>
      <c r="W11" s="0">
        <f>IF(W$3="","",IF(COUNTIFS('Buchungen'!$A$2:$A$201,$A11,'Buchungen'!$C$2:$C$201,"&lt;"&amp;W$3+1,'Buchungen'!$D$2:$D$201,"&gt;"&amp;W$3)&gt;0,"●",""))</f>
        <v/>
      </c>
      <c r="X11" s="0">
        <f>IF(X$3="","",IF(COUNTIFS('Buchungen'!$A$2:$A$201,$A11,'Buchungen'!$C$2:$C$201,"&lt;"&amp;X$3+1,'Buchungen'!$D$2:$D$201,"&gt;"&amp;X$3)&gt;0,"●",""))</f>
        <v/>
      </c>
      <c r="Y11" s="0">
        <f>IF(Y$3="","",IF(COUNTIFS('Buchungen'!$A$2:$A$201,$A11,'Buchungen'!$C$2:$C$201,"&lt;"&amp;Y$3+1,'Buchungen'!$D$2:$D$201,"&gt;"&amp;Y$3)&gt;0,"●",""))</f>
        <v/>
      </c>
      <c r="Z11" s="0">
        <f>IF(Z$3="","",IF(COUNTIFS('Buchungen'!$A$2:$A$201,$A11,'Buchungen'!$C$2:$C$201,"&lt;"&amp;Z$3+1,'Buchungen'!$D$2:$D$201,"&gt;"&amp;Z$3)&gt;0,"●",""))</f>
        <v/>
      </c>
      <c r="AA11" s="0">
        <f>IF(AA$3="","",IF(COUNTIFS('Buchungen'!$A$2:$A$201,$A11,'Buchungen'!$C$2:$C$201,"&lt;"&amp;AA$3+1,'Buchungen'!$D$2:$D$201,"&gt;"&amp;AA$3)&gt;0,"●",""))</f>
        <v/>
      </c>
      <c r="AB11" s="0">
        <f>IF(AB$3="","",IF(COUNTIFS('Buchungen'!$A$2:$A$201,$A11,'Buchungen'!$C$2:$C$201,"&lt;"&amp;AB$3+1,'Buchungen'!$D$2:$D$201,"&gt;"&amp;AB$3)&gt;0,"●",""))</f>
        <v/>
      </c>
      <c r="AC11" s="0">
        <f>IF(AC$3="","",IF(COUNTIFS('Buchungen'!$A$2:$A$201,$A11,'Buchungen'!$C$2:$C$201,"&lt;"&amp;AC$3+1,'Buchungen'!$D$2:$D$201,"&gt;"&amp;AC$3)&gt;0,"●",""))</f>
        <v/>
      </c>
      <c r="AD11" s="0">
        <f>IF(AD$3="","",IF(COUNTIFS('Buchungen'!$A$2:$A$201,$A11,'Buchungen'!$C$2:$C$201,"&lt;"&amp;AD$3+1,'Buchungen'!$D$2:$D$201,"&gt;"&amp;AD$3)&gt;0,"●",""))</f>
        <v/>
      </c>
      <c r="AE11" s="0">
        <f>IF(AE$3="","",IF(COUNTIFS('Buchungen'!$A$2:$A$201,$A11,'Buchungen'!$C$2:$C$201,"&lt;"&amp;AE$3+1,'Buchungen'!$D$2:$D$201,"&gt;"&amp;AE$3)&gt;0,"●",""))</f>
        <v/>
      </c>
      <c r="AF11" s="0">
        <f>IF(AF$3="","",IF(COUNTIFS('Buchungen'!$A$2:$A$201,$A11,'Buchungen'!$C$2:$C$201,"&lt;"&amp;AF$3+1,'Buchungen'!$D$2:$D$201,"&gt;"&amp;AF$3)&gt;0,"●",""))</f>
        <v/>
      </c>
    </row>
    <row r="12">
      <c r="A12" s="0">
        <f>'Einheiten'!A10</f>
        <v/>
      </c>
      <c r="B12" s="0">
        <f>IF(B$3="","",IF(COUNTIFS('Buchungen'!$A$2:$A$201,$A12,'Buchungen'!$C$2:$C$201,"&lt;"&amp;B$3+1,'Buchungen'!$D$2:$D$201,"&gt;"&amp;B$3)&gt;0,"●",""))</f>
        <v/>
      </c>
      <c r="C12" s="0">
        <f>IF(C$3="","",IF(COUNTIFS('Buchungen'!$A$2:$A$201,$A12,'Buchungen'!$C$2:$C$201,"&lt;"&amp;C$3+1,'Buchungen'!$D$2:$D$201,"&gt;"&amp;C$3)&gt;0,"●",""))</f>
        <v/>
      </c>
      <c r="D12" s="0">
        <f>IF(D$3="","",IF(COUNTIFS('Buchungen'!$A$2:$A$201,$A12,'Buchungen'!$C$2:$C$201,"&lt;"&amp;D$3+1,'Buchungen'!$D$2:$D$201,"&gt;"&amp;D$3)&gt;0,"●",""))</f>
        <v/>
      </c>
      <c r="E12" s="0">
        <f>IF(E$3="","",IF(COUNTIFS('Buchungen'!$A$2:$A$201,$A12,'Buchungen'!$C$2:$C$201,"&lt;"&amp;E$3+1,'Buchungen'!$D$2:$D$201,"&gt;"&amp;E$3)&gt;0,"●",""))</f>
        <v/>
      </c>
      <c r="F12" s="0">
        <f>IF(F$3="","",IF(COUNTIFS('Buchungen'!$A$2:$A$201,$A12,'Buchungen'!$C$2:$C$201,"&lt;"&amp;F$3+1,'Buchungen'!$D$2:$D$201,"&gt;"&amp;F$3)&gt;0,"●",""))</f>
        <v/>
      </c>
      <c r="G12" s="0">
        <f>IF(G$3="","",IF(COUNTIFS('Buchungen'!$A$2:$A$201,$A12,'Buchungen'!$C$2:$C$201,"&lt;"&amp;G$3+1,'Buchungen'!$D$2:$D$201,"&gt;"&amp;G$3)&gt;0,"●",""))</f>
        <v/>
      </c>
      <c r="H12" s="0">
        <f>IF(H$3="","",IF(COUNTIFS('Buchungen'!$A$2:$A$201,$A12,'Buchungen'!$C$2:$C$201,"&lt;"&amp;H$3+1,'Buchungen'!$D$2:$D$201,"&gt;"&amp;H$3)&gt;0,"●",""))</f>
        <v/>
      </c>
      <c r="I12" s="0">
        <f>IF(I$3="","",IF(COUNTIFS('Buchungen'!$A$2:$A$201,$A12,'Buchungen'!$C$2:$C$201,"&lt;"&amp;I$3+1,'Buchungen'!$D$2:$D$201,"&gt;"&amp;I$3)&gt;0,"●",""))</f>
        <v/>
      </c>
      <c r="J12" s="0">
        <f>IF(J$3="","",IF(COUNTIFS('Buchungen'!$A$2:$A$201,$A12,'Buchungen'!$C$2:$C$201,"&lt;"&amp;J$3+1,'Buchungen'!$D$2:$D$201,"&gt;"&amp;J$3)&gt;0,"●",""))</f>
        <v/>
      </c>
      <c r="K12" s="0">
        <f>IF(K$3="","",IF(COUNTIFS('Buchungen'!$A$2:$A$201,$A12,'Buchungen'!$C$2:$C$201,"&lt;"&amp;K$3+1,'Buchungen'!$D$2:$D$201,"&gt;"&amp;K$3)&gt;0,"●",""))</f>
        <v/>
      </c>
      <c r="L12" s="0">
        <f>IF(L$3="","",IF(COUNTIFS('Buchungen'!$A$2:$A$201,$A12,'Buchungen'!$C$2:$C$201,"&lt;"&amp;L$3+1,'Buchungen'!$D$2:$D$201,"&gt;"&amp;L$3)&gt;0,"●",""))</f>
        <v/>
      </c>
      <c r="M12" s="0">
        <f>IF(M$3="","",IF(COUNTIFS('Buchungen'!$A$2:$A$201,$A12,'Buchungen'!$C$2:$C$201,"&lt;"&amp;M$3+1,'Buchungen'!$D$2:$D$201,"&gt;"&amp;M$3)&gt;0,"●",""))</f>
        <v/>
      </c>
      <c r="N12" s="0">
        <f>IF(N$3="","",IF(COUNTIFS('Buchungen'!$A$2:$A$201,$A12,'Buchungen'!$C$2:$C$201,"&lt;"&amp;N$3+1,'Buchungen'!$D$2:$D$201,"&gt;"&amp;N$3)&gt;0,"●",""))</f>
        <v/>
      </c>
      <c r="O12" s="0">
        <f>IF(O$3="","",IF(COUNTIFS('Buchungen'!$A$2:$A$201,$A12,'Buchungen'!$C$2:$C$201,"&lt;"&amp;O$3+1,'Buchungen'!$D$2:$D$201,"&gt;"&amp;O$3)&gt;0,"●",""))</f>
        <v/>
      </c>
      <c r="P12" s="0">
        <f>IF(P$3="","",IF(COUNTIFS('Buchungen'!$A$2:$A$201,$A12,'Buchungen'!$C$2:$C$201,"&lt;"&amp;P$3+1,'Buchungen'!$D$2:$D$201,"&gt;"&amp;P$3)&gt;0,"●",""))</f>
        <v/>
      </c>
      <c r="Q12" s="0">
        <f>IF(Q$3="","",IF(COUNTIFS('Buchungen'!$A$2:$A$201,$A12,'Buchungen'!$C$2:$C$201,"&lt;"&amp;Q$3+1,'Buchungen'!$D$2:$D$201,"&gt;"&amp;Q$3)&gt;0,"●",""))</f>
        <v/>
      </c>
      <c r="R12" s="0">
        <f>IF(R$3="","",IF(COUNTIFS('Buchungen'!$A$2:$A$201,$A12,'Buchungen'!$C$2:$C$201,"&lt;"&amp;R$3+1,'Buchungen'!$D$2:$D$201,"&gt;"&amp;R$3)&gt;0,"●",""))</f>
        <v/>
      </c>
      <c r="S12" s="0">
        <f>IF(S$3="","",IF(COUNTIFS('Buchungen'!$A$2:$A$201,$A12,'Buchungen'!$C$2:$C$201,"&lt;"&amp;S$3+1,'Buchungen'!$D$2:$D$201,"&gt;"&amp;S$3)&gt;0,"●",""))</f>
        <v/>
      </c>
      <c r="T12" s="0">
        <f>IF(T$3="","",IF(COUNTIFS('Buchungen'!$A$2:$A$201,$A12,'Buchungen'!$C$2:$C$201,"&lt;"&amp;T$3+1,'Buchungen'!$D$2:$D$201,"&gt;"&amp;T$3)&gt;0,"●",""))</f>
        <v/>
      </c>
      <c r="U12" s="0">
        <f>IF(U$3="","",IF(COUNTIFS('Buchungen'!$A$2:$A$201,$A12,'Buchungen'!$C$2:$C$201,"&lt;"&amp;U$3+1,'Buchungen'!$D$2:$D$201,"&gt;"&amp;U$3)&gt;0,"●",""))</f>
        <v/>
      </c>
      <c r="V12" s="0">
        <f>IF(V$3="","",IF(COUNTIFS('Buchungen'!$A$2:$A$201,$A12,'Buchungen'!$C$2:$C$201,"&lt;"&amp;V$3+1,'Buchungen'!$D$2:$D$201,"&gt;"&amp;V$3)&gt;0,"●",""))</f>
        <v/>
      </c>
      <c r="W12" s="0">
        <f>IF(W$3="","",IF(COUNTIFS('Buchungen'!$A$2:$A$201,$A12,'Buchungen'!$C$2:$C$201,"&lt;"&amp;W$3+1,'Buchungen'!$D$2:$D$201,"&gt;"&amp;W$3)&gt;0,"●",""))</f>
        <v/>
      </c>
      <c r="X12" s="0">
        <f>IF(X$3="","",IF(COUNTIFS('Buchungen'!$A$2:$A$201,$A12,'Buchungen'!$C$2:$C$201,"&lt;"&amp;X$3+1,'Buchungen'!$D$2:$D$201,"&gt;"&amp;X$3)&gt;0,"●",""))</f>
        <v/>
      </c>
      <c r="Y12" s="0">
        <f>IF(Y$3="","",IF(COUNTIFS('Buchungen'!$A$2:$A$201,$A12,'Buchungen'!$C$2:$C$201,"&lt;"&amp;Y$3+1,'Buchungen'!$D$2:$D$201,"&gt;"&amp;Y$3)&gt;0,"●",""))</f>
        <v/>
      </c>
      <c r="Z12" s="0">
        <f>IF(Z$3="","",IF(COUNTIFS('Buchungen'!$A$2:$A$201,$A12,'Buchungen'!$C$2:$C$201,"&lt;"&amp;Z$3+1,'Buchungen'!$D$2:$D$201,"&gt;"&amp;Z$3)&gt;0,"●",""))</f>
        <v/>
      </c>
      <c r="AA12" s="0">
        <f>IF(AA$3="","",IF(COUNTIFS('Buchungen'!$A$2:$A$201,$A12,'Buchungen'!$C$2:$C$201,"&lt;"&amp;AA$3+1,'Buchungen'!$D$2:$D$201,"&gt;"&amp;AA$3)&gt;0,"●",""))</f>
        <v/>
      </c>
      <c r="AB12" s="0">
        <f>IF(AB$3="","",IF(COUNTIFS('Buchungen'!$A$2:$A$201,$A12,'Buchungen'!$C$2:$C$201,"&lt;"&amp;AB$3+1,'Buchungen'!$D$2:$D$201,"&gt;"&amp;AB$3)&gt;0,"●",""))</f>
        <v/>
      </c>
      <c r="AC12" s="0">
        <f>IF(AC$3="","",IF(COUNTIFS('Buchungen'!$A$2:$A$201,$A12,'Buchungen'!$C$2:$C$201,"&lt;"&amp;AC$3+1,'Buchungen'!$D$2:$D$201,"&gt;"&amp;AC$3)&gt;0,"●",""))</f>
        <v/>
      </c>
      <c r="AD12" s="0">
        <f>IF(AD$3="","",IF(COUNTIFS('Buchungen'!$A$2:$A$201,$A12,'Buchungen'!$C$2:$C$201,"&lt;"&amp;AD$3+1,'Buchungen'!$D$2:$D$201,"&gt;"&amp;AD$3)&gt;0,"●",""))</f>
        <v/>
      </c>
      <c r="AE12" s="0">
        <f>IF(AE$3="","",IF(COUNTIFS('Buchungen'!$A$2:$A$201,$A12,'Buchungen'!$C$2:$C$201,"&lt;"&amp;AE$3+1,'Buchungen'!$D$2:$D$201,"&gt;"&amp;AE$3)&gt;0,"●",""))</f>
        <v/>
      </c>
      <c r="AF12" s="0">
        <f>IF(AF$3="","",IF(COUNTIFS('Buchungen'!$A$2:$A$201,$A12,'Buchungen'!$C$2:$C$201,"&lt;"&amp;AF$3+1,'Buchungen'!$D$2:$D$201,"&gt;"&amp;AF$3)&gt;0,"●",""))</f>
        <v/>
      </c>
    </row>
    <row r="13">
      <c r="A13" s="0">
        <f>'Einheiten'!A11</f>
        <v/>
      </c>
      <c r="B13" s="0">
        <f>IF(B$3="","",IF(COUNTIFS('Buchungen'!$A$2:$A$201,$A13,'Buchungen'!$C$2:$C$201,"&lt;"&amp;B$3+1,'Buchungen'!$D$2:$D$201,"&gt;"&amp;B$3)&gt;0,"●",""))</f>
        <v/>
      </c>
      <c r="C13" s="0">
        <f>IF(C$3="","",IF(COUNTIFS('Buchungen'!$A$2:$A$201,$A13,'Buchungen'!$C$2:$C$201,"&lt;"&amp;C$3+1,'Buchungen'!$D$2:$D$201,"&gt;"&amp;C$3)&gt;0,"●",""))</f>
        <v/>
      </c>
      <c r="D13" s="0">
        <f>IF(D$3="","",IF(COUNTIFS('Buchungen'!$A$2:$A$201,$A13,'Buchungen'!$C$2:$C$201,"&lt;"&amp;D$3+1,'Buchungen'!$D$2:$D$201,"&gt;"&amp;D$3)&gt;0,"●",""))</f>
        <v/>
      </c>
      <c r="E13" s="0">
        <f>IF(E$3="","",IF(COUNTIFS('Buchungen'!$A$2:$A$201,$A13,'Buchungen'!$C$2:$C$201,"&lt;"&amp;E$3+1,'Buchungen'!$D$2:$D$201,"&gt;"&amp;E$3)&gt;0,"●",""))</f>
        <v/>
      </c>
      <c r="F13" s="0">
        <f>IF(F$3="","",IF(COUNTIFS('Buchungen'!$A$2:$A$201,$A13,'Buchungen'!$C$2:$C$201,"&lt;"&amp;F$3+1,'Buchungen'!$D$2:$D$201,"&gt;"&amp;F$3)&gt;0,"●",""))</f>
        <v/>
      </c>
      <c r="G13" s="0">
        <f>IF(G$3="","",IF(COUNTIFS('Buchungen'!$A$2:$A$201,$A13,'Buchungen'!$C$2:$C$201,"&lt;"&amp;G$3+1,'Buchungen'!$D$2:$D$201,"&gt;"&amp;G$3)&gt;0,"●",""))</f>
        <v/>
      </c>
      <c r="H13" s="0">
        <f>IF(H$3="","",IF(COUNTIFS('Buchungen'!$A$2:$A$201,$A13,'Buchungen'!$C$2:$C$201,"&lt;"&amp;H$3+1,'Buchungen'!$D$2:$D$201,"&gt;"&amp;H$3)&gt;0,"●",""))</f>
        <v/>
      </c>
      <c r="I13" s="0">
        <f>IF(I$3="","",IF(COUNTIFS('Buchungen'!$A$2:$A$201,$A13,'Buchungen'!$C$2:$C$201,"&lt;"&amp;I$3+1,'Buchungen'!$D$2:$D$201,"&gt;"&amp;I$3)&gt;0,"●",""))</f>
        <v/>
      </c>
      <c r="J13" s="0">
        <f>IF(J$3="","",IF(COUNTIFS('Buchungen'!$A$2:$A$201,$A13,'Buchungen'!$C$2:$C$201,"&lt;"&amp;J$3+1,'Buchungen'!$D$2:$D$201,"&gt;"&amp;J$3)&gt;0,"●",""))</f>
        <v/>
      </c>
      <c r="K13" s="0">
        <f>IF(K$3="","",IF(COUNTIFS('Buchungen'!$A$2:$A$201,$A13,'Buchungen'!$C$2:$C$201,"&lt;"&amp;K$3+1,'Buchungen'!$D$2:$D$201,"&gt;"&amp;K$3)&gt;0,"●",""))</f>
        <v/>
      </c>
      <c r="L13" s="0">
        <f>IF(L$3="","",IF(COUNTIFS('Buchungen'!$A$2:$A$201,$A13,'Buchungen'!$C$2:$C$201,"&lt;"&amp;L$3+1,'Buchungen'!$D$2:$D$201,"&gt;"&amp;L$3)&gt;0,"●",""))</f>
        <v/>
      </c>
      <c r="M13" s="0">
        <f>IF(M$3="","",IF(COUNTIFS('Buchungen'!$A$2:$A$201,$A13,'Buchungen'!$C$2:$C$201,"&lt;"&amp;M$3+1,'Buchungen'!$D$2:$D$201,"&gt;"&amp;M$3)&gt;0,"●",""))</f>
        <v/>
      </c>
      <c r="N13" s="0">
        <f>IF(N$3="","",IF(COUNTIFS('Buchungen'!$A$2:$A$201,$A13,'Buchungen'!$C$2:$C$201,"&lt;"&amp;N$3+1,'Buchungen'!$D$2:$D$201,"&gt;"&amp;N$3)&gt;0,"●",""))</f>
        <v/>
      </c>
      <c r="O13" s="0">
        <f>IF(O$3="","",IF(COUNTIFS('Buchungen'!$A$2:$A$201,$A13,'Buchungen'!$C$2:$C$201,"&lt;"&amp;O$3+1,'Buchungen'!$D$2:$D$201,"&gt;"&amp;O$3)&gt;0,"●",""))</f>
        <v/>
      </c>
      <c r="P13" s="0">
        <f>IF(P$3="","",IF(COUNTIFS('Buchungen'!$A$2:$A$201,$A13,'Buchungen'!$C$2:$C$201,"&lt;"&amp;P$3+1,'Buchungen'!$D$2:$D$201,"&gt;"&amp;P$3)&gt;0,"●",""))</f>
        <v/>
      </c>
      <c r="Q13" s="0">
        <f>IF(Q$3="","",IF(COUNTIFS('Buchungen'!$A$2:$A$201,$A13,'Buchungen'!$C$2:$C$201,"&lt;"&amp;Q$3+1,'Buchungen'!$D$2:$D$201,"&gt;"&amp;Q$3)&gt;0,"●",""))</f>
        <v/>
      </c>
      <c r="R13" s="0">
        <f>IF(R$3="","",IF(COUNTIFS('Buchungen'!$A$2:$A$201,$A13,'Buchungen'!$C$2:$C$201,"&lt;"&amp;R$3+1,'Buchungen'!$D$2:$D$201,"&gt;"&amp;R$3)&gt;0,"●",""))</f>
        <v/>
      </c>
      <c r="S13" s="0">
        <f>IF(S$3="","",IF(COUNTIFS('Buchungen'!$A$2:$A$201,$A13,'Buchungen'!$C$2:$C$201,"&lt;"&amp;S$3+1,'Buchungen'!$D$2:$D$201,"&gt;"&amp;S$3)&gt;0,"●",""))</f>
        <v/>
      </c>
      <c r="T13" s="0">
        <f>IF(T$3="","",IF(COUNTIFS('Buchungen'!$A$2:$A$201,$A13,'Buchungen'!$C$2:$C$201,"&lt;"&amp;T$3+1,'Buchungen'!$D$2:$D$201,"&gt;"&amp;T$3)&gt;0,"●",""))</f>
        <v/>
      </c>
      <c r="U13" s="0">
        <f>IF(U$3="","",IF(COUNTIFS('Buchungen'!$A$2:$A$201,$A13,'Buchungen'!$C$2:$C$201,"&lt;"&amp;U$3+1,'Buchungen'!$D$2:$D$201,"&gt;"&amp;U$3)&gt;0,"●",""))</f>
        <v/>
      </c>
      <c r="V13" s="0">
        <f>IF(V$3="","",IF(COUNTIFS('Buchungen'!$A$2:$A$201,$A13,'Buchungen'!$C$2:$C$201,"&lt;"&amp;V$3+1,'Buchungen'!$D$2:$D$201,"&gt;"&amp;V$3)&gt;0,"●",""))</f>
        <v/>
      </c>
      <c r="W13" s="0">
        <f>IF(W$3="","",IF(COUNTIFS('Buchungen'!$A$2:$A$201,$A13,'Buchungen'!$C$2:$C$201,"&lt;"&amp;W$3+1,'Buchungen'!$D$2:$D$201,"&gt;"&amp;W$3)&gt;0,"●",""))</f>
        <v/>
      </c>
      <c r="X13" s="0">
        <f>IF(X$3="","",IF(COUNTIFS('Buchungen'!$A$2:$A$201,$A13,'Buchungen'!$C$2:$C$201,"&lt;"&amp;X$3+1,'Buchungen'!$D$2:$D$201,"&gt;"&amp;X$3)&gt;0,"●",""))</f>
        <v/>
      </c>
      <c r="Y13" s="0">
        <f>IF(Y$3="","",IF(COUNTIFS('Buchungen'!$A$2:$A$201,$A13,'Buchungen'!$C$2:$C$201,"&lt;"&amp;Y$3+1,'Buchungen'!$D$2:$D$201,"&gt;"&amp;Y$3)&gt;0,"●",""))</f>
        <v/>
      </c>
      <c r="Z13" s="0">
        <f>IF(Z$3="","",IF(COUNTIFS('Buchungen'!$A$2:$A$201,$A13,'Buchungen'!$C$2:$C$201,"&lt;"&amp;Z$3+1,'Buchungen'!$D$2:$D$201,"&gt;"&amp;Z$3)&gt;0,"●",""))</f>
        <v/>
      </c>
      <c r="AA13" s="0">
        <f>IF(AA$3="","",IF(COUNTIFS('Buchungen'!$A$2:$A$201,$A13,'Buchungen'!$C$2:$C$201,"&lt;"&amp;AA$3+1,'Buchungen'!$D$2:$D$201,"&gt;"&amp;AA$3)&gt;0,"●",""))</f>
        <v/>
      </c>
      <c r="AB13" s="0">
        <f>IF(AB$3="","",IF(COUNTIFS('Buchungen'!$A$2:$A$201,$A13,'Buchungen'!$C$2:$C$201,"&lt;"&amp;AB$3+1,'Buchungen'!$D$2:$D$201,"&gt;"&amp;AB$3)&gt;0,"●",""))</f>
        <v/>
      </c>
      <c r="AC13" s="0">
        <f>IF(AC$3="","",IF(COUNTIFS('Buchungen'!$A$2:$A$201,$A13,'Buchungen'!$C$2:$C$201,"&lt;"&amp;AC$3+1,'Buchungen'!$D$2:$D$201,"&gt;"&amp;AC$3)&gt;0,"●",""))</f>
        <v/>
      </c>
      <c r="AD13" s="0">
        <f>IF(AD$3="","",IF(COUNTIFS('Buchungen'!$A$2:$A$201,$A13,'Buchungen'!$C$2:$C$201,"&lt;"&amp;AD$3+1,'Buchungen'!$D$2:$D$201,"&gt;"&amp;AD$3)&gt;0,"●",""))</f>
        <v/>
      </c>
      <c r="AE13" s="0">
        <f>IF(AE$3="","",IF(COUNTIFS('Buchungen'!$A$2:$A$201,$A13,'Buchungen'!$C$2:$C$201,"&lt;"&amp;AE$3+1,'Buchungen'!$D$2:$D$201,"&gt;"&amp;AE$3)&gt;0,"●",""))</f>
        <v/>
      </c>
      <c r="AF13" s="0">
        <f>IF(AF$3="","",IF(COUNTIFS('Buchungen'!$A$2:$A$201,$A13,'Buchungen'!$C$2:$C$201,"&lt;"&amp;AF$3+1,'Buchungen'!$D$2:$D$201,"&gt;"&amp;AF$3)&gt;0,"●",""))</f>
        <v/>
      </c>
    </row>
    <row r="14">
      <c r="A14" s="0">
        <f>'Einheiten'!A12</f>
        <v/>
      </c>
      <c r="B14" s="0">
        <f>IF(B$3="","",IF(COUNTIFS('Buchungen'!$A$2:$A$201,$A14,'Buchungen'!$C$2:$C$201,"&lt;"&amp;B$3+1,'Buchungen'!$D$2:$D$201,"&gt;"&amp;B$3)&gt;0,"●",""))</f>
        <v/>
      </c>
      <c r="C14" s="0">
        <f>IF(C$3="","",IF(COUNTIFS('Buchungen'!$A$2:$A$201,$A14,'Buchungen'!$C$2:$C$201,"&lt;"&amp;C$3+1,'Buchungen'!$D$2:$D$201,"&gt;"&amp;C$3)&gt;0,"●",""))</f>
        <v/>
      </c>
      <c r="D14" s="0">
        <f>IF(D$3="","",IF(COUNTIFS('Buchungen'!$A$2:$A$201,$A14,'Buchungen'!$C$2:$C$201,"&lt;"&amp;D$3+1,'Buchungen'!$D$2:$D$201,"&gt;"&amp;D$3)&gt;0,"●",""))</f>
        <v/>
      </c>
      <c r="E14" s="0">
        <f>IF(E$3="","",IF(COUNTIFS('Buchungen'!$A$2:$A$201,$A14,'Buchungen'!$C$2:$C$201,"&lt;"&amp;E$3+1,'Buchungen'!$D$2:$D$201,"&gt;"&amp;E$3)&gt;0,"●",""))</f>
        <v/>
      </c>
      <c r="F14" s="0">
        <f>IF(F$3="","",IF(COUNTIFS('Buchungen'!$A$2:$A$201,$A14,'Buchungen'!$C$2:$C$201,"&lt;"&amp;F$3+1,'Buchungen'!$D$2:$D$201,"&gt;"&amp;F$3)&gt;0,"●",""))</f>
        <v/>
      </c>
      <c r="G14" s="0">
        <f>IF(G$3="","",IF(COUNTIFS('Buchungen'!$A$2:$A$201,$A14,'Buchungen'!$C$2:$C$201,"&lt;"&amp;G$3+1,'Buchungen'!$D$2:$D$201,"&gt;"&amp;G$3)&gt;0,"●",""))</f>
        <v/>
      </c>
      <c r="H14" s="0">
        <f>IF(H$3="","",IF(COUNTIFS('Buchungen'!$A$2:$A$201,$A14,'Buchungen'!$C$2:$C$201,"&lt;"&amp;H$3+1,'Buchungen'!$D$2:$D$201,"&gt;"&amp;H$3)&gt;0,"●",""))</f>
        <v/>
      </c>
      <c r="I14" s="0">
        <f>IF(I$3="","",IF(COUNTIFS('Buchungen'!$A$2:$A$201,$A14,'Buchungen'!$C$2:$C$201,"&lt;"&amp;I$3+1,'Buchungen'!$D$2:$D$201,"&gt;"&amp;I$3)&gt;0,"●",""))</f>
        <v/>
      </c>
      <c r="J14" s="0">
        <f>IF(J$3="","",IF(COUNTIFS('Buchungen'!$A$2:$A$201,$A14,'Buchungen'!$C$2:$C$201,"&lt;"&amp;J$3+1,'Buchungen'!$D$2:$D$201,"&gt;"&amp;J$3)&gt;0,"●",""))</f>
        <v/>
      </c>
      <c r="K14" s="0">
        <f>IF(K$3="","",IF(COUNTIFS('Buchungen'!$A$2:$A$201,$A14,'Buchungen'!$C$2:$C$201,"&lt;"&amp;K$3+1,'Buchungen'!$D$2:$D$201,"&gt;"&amp;K$3)&gt;0,"●",""))</f>
        <v/>
      </c>
      <c r="L14" s="0">
        <f>IF(L$3="","",IF(COUNTIFS('Buchungen'!$A$2:$A$201,$A14,'Buchungen'!$C$2:$C$201,"&lt;"&amp;L$3+1,'Buchungen'!$D$2:$D$201,"&gt;"&amp;L$3)&gt;0,"●",""))</f>
        <v/>
      </c>
      <c r="M14" s="0">
        <f>IF(M$3="","",IF(COUNTIFS('Buchungen'!$A$2:$A$201,$A14,'Buchungen'!$C$2:$C$201,"&lt;"&amp;M$3+1,'Buchungen'!$D$2:$D$201,"&gt;"&amp;M$3)&gt;0,"●",""))</f>
        <v/>
      </c>
      <c r="N14" s="0">
        <f>IF(N$3="","",IF(COUNTIFS('Buchungen'!$A$2:$A$201,$A14,'Buchungen'!$C$2:$C$201,"&lt;"&amp;N$3+1,'Buchungen'!$D$2:$D$201,"&gt;"&amp;N$3)&gt;0,"●",""))</f>
        <v/>
      </c>
      <c r="O14" s="0">
        <f>IF(O$3="","",IF(COUNTIFS('Buchungen'!$A$2:$A$201,$A14,'Buchungen'!$C$2:$C$201,"&lt;"&amp;O$3+1,'Buchungen'!$D$2:$D$201,"&gt;"&amp;O$3)&gt;0,"●",""))</f>
        <v/>
      </c>
      <c r="P14" s="0">
        <f>IF(P$3="","",IF(COUNTIFS('Buchungen'!$A$2:$A$201,$A14,'Buchungen'!$C$2:$C$201,"&lt;"&amp;P$3+1,'Buchungen'!$D$2:$D$201,"&gt;"&amp;P$3)&gt;0,"●",""))</f>
        <v/>
      </c>
      <c r="Q14" s="0">
        <f>IF(Q$3="","",IF(COUNTIFS('Buchungen'!$A$2:$A$201,$A14,'Buchungen'!$C$2:$C$201,"&lt;"&amp;Q$3+1,'Buchungen'!$D$2:$D$201,"&gt;"&amp;Q$3)&gt;0,"●",""))</f>
        <v/>
      </c>
      <c r="R14" s="0">
        <f>IF(R$3="","",IF(COUNTIFS('Buchungen'!$A$2:$A$201,$A14,'Buchungen'!$C$2:$C$201,"&lt;"&amp;R$3+1,'Buchungen'!$D$2:$D$201,"&gt;"&amp;R$3)&gt;0,"●",""))</f>
        <v/>
      </c>
      <c r="S14" s="0">
        <f>IF(S$3="","",IF(COUNTIFS('Buchungen'!$A$2:$A$201,$A14,'Buchungen'!$C$2:$C$201,"&lt;"&amp;S$3+1,'Buchungen'!$D$2:$D$201,"&gt;"&amp;S$3)&gt;0,"●",""))</f>
        <v/>
      </c>
      <c r="T14" s="0">
        <f>IF(T$3="","",IF(COUNTIFS('Buchungen'!$A$2:$A$201,$A14,'Buchungen'!$C$2:$C$201,"&lt;"&amp;T$3+1,'Buchungen'!$D$2:$D$201,"&gt;"&amp;T$3)&gt;0,"●",""))</f>
        <v/>
      </c>
      <c r="U14" s="0">
        <f>IF(U$3="","",IF(COUNTIFS('Buchungen'!$A$2:$A$201,$A14,'Buchungen'!$C$2:$C$201,"&lt;"&amp;U$3+1,'Buchungen'!$D$2:$D$201,"&gt;"&amp;U$3)&gt;0,"●",""))</f>
        <v/>
      </c>
      <c r="V14" s="0">
        <f>IF(V$3="","",IF(COUNTIFS('Buchungen'!$A$2:$A$201,$A14,'Buchungen'!$C$2:$C$201,"&lt;"&amp;V$3+1,'Buchungen'!$D$2:$D$201,"&gt;"&amp;V$3)&gt;0,"●",""))</f>
        <v/>
      </c>
      <c r="W14" s="0">
        <f>IF(W$3="","",IF(COUNTIFS('Buchungen'!$A$2:$A$201,$A14,'Buchungen'!$C$2:$C$201,"&lt;"&amp;W$3+1,'Buchungen'!$D$2:$D$201,"&gt;"&amp;W$3)&gt;0,"●",""))</f>
        <v/>
      </c>
      <c r="X14" s="0">
        <f>IF(X$3="","",IF(COUNTIFS('Buchungen'!$A$2:$A$201,$A14,'Buchungen'!$C$2:$C$201,"&lt;"&amp;X$3+1,'Buchungen'!$D$2:$D$201,"&gt;"&amp;X$3)&gt;0,"●",""))</f>
        <v/>
      </c>
      <c r="Y14" s="0">
        <f>IF(Y$3="","",IF(COUNTIFS('Buchungen'!$A$2:$A$201,$A14,'Buchungen'!$C$2:$C$201,"&lt;"&amp;Y$3+1,'Buchungen'!$D$2:$D$201,"&gt;"&amp;Y$3)&gt;0,"●",""))</f>
        <v/>
      </c>
      <c r="Z14" s="0">
        <f>IF(Z$3="","",IF(COUNTIFS('Buchungen'!$A$2:$A$201,$A14,'Buchungen'!$C$2:$C$201,"&lt;"&amp;Z$3+1,'Buchungen'!$D$2:$D$201,"&gt;"&amp;Z$3)&gt;0,"●",""))</f>
        <v/>
      </c>
      <c r="AA14" s="0">
        <f>IF(AA$3="","",IF(COUNTIFS('Buchungen'!$A$2:$A$201,$A14,'Buchungen'!$C$2:$C$201,"&lt;"&amp;AA$3+1,'Buchungen'!$D$2:$D$201,"&gt;"&amp;AA$3)&gt;0,"●",""))</f>
        <v/>
      </c>
      <c r="AB14" s="0">
        <f>IF(AB$3="","",IF(COUNTIFS('Buchungen'!$A$2:$A$201,$A14,'Buchungen'!$C$2:$C$201,"&lt;"&amp;AB$3+1,'Buchungen'!$D$2:$D$201,"&gt;"&amp;AB$3)&gt;0,"●",""))</f>
        <v/>
      </c>
      <c r="AC14" s="0">
        <f>IF(AC$3="","",IF(COUNTIFS('Buchungen'!$A$2:$A$201,$A14,'Buchungen'!$C$2:$C$201,"&lt;"&amp;AC$3+1,'Buchungen'!$D$2:$D$201,"&gt;"&amp;AC$3)&gt;0,"●",""))</f>
        <v/>
      </c>
      <c r="AD14" s="0">
        <f>IF(AD$3="","",IF(COUNTIFS('Buchungen'!$A$2:$A$201,$A14,'Buchungen'!$C$2:$C$201,"&lt;"&amp;AD$3+1,'Buchungen'!$D$2:$D$201,"&gt;"&amp;AD$3)&gt;0,"●",""))</f>
        <v/>
      </c>
      <c r="AE14" s="0">
        <f>IF(AE$3="","",IF(COUNTIFS('Buchungen'!$A$2:$A$201,$A14,'Buchungen'!$C$2:$C$201,"&lt;"&amp;AE$3+1,'Buchungen'!$D$2:$D$201,"&gt;"&amp;AE$3)&gt;0,"●",""))</f>
        <v/>
      </c>
      <c r="AF14" s="0">
        <f>IF(AF$3="","",IF(COUNTIFS('Buchungen'!$A$2:$A$201,$A14,'Buchungen'!$C$2:$C$201,"&lt;"&amp;AF$3+1,'Buchungen'!$D$2:$D$201,"&gt;"&amp;AF$3)&gt;0,"●",""))</f>
        <v/>
      </c>
    </row>
    <row r="15">
      <c r="A15" s="0">
        <f>'Einheiten'!A13</f>
        <v/>
      </c>
      <c r="B15" s="0">
        <f>IF(B$3="","",IF(COUNTIFS('Buchungen'!$A$2:$A$201,$A15,'Buchungen'!$C$2:$C$201,"&lt;"&amp;B$3+1,'Buchungen'!$D$2:$D$201,"&gt;"&amp;B$3)&gt;0,"●",""))</f>
        <v/>
      </c>
      <c r="C15" s="0">
        <f>IF(C$3="","",IF(COUNTIFS('Buchungen'!$A$2:$A$201,$A15,'Buchungen'!$C$2:$C$201,"&lt;"&amp;C$3+1,'Buchungen'!$D$2:$D$201,"&gt;"&amp;C$3)&gt;0,"●",""))</f>
        <v/>
      </c>
      <c r="D15" s="0">
        <f>IF(D$3="","",IF(COUNTIFS('Buchungen'!$A$2:$A$201,$A15,'Buchungen'!$C$2:$C$201,"&lt;"&amp;D$3+1,'Buchungen'!$D$2:$D$201,"&gt;"&amp;D$3)&gt;0,"●",""))</f>
        <v/>
      </c>
      <c r="E15" s="0">
        <f>IF(E$3="","",IF(COUNTIFS('Buchungen'!$A$2:$A$201,$A15,'Buchungen'!$C$2:$C$201,"&lt;"&amp;E$3+1,'Buchungen'!$D$2:$D$201,"&gt;"&amp;E$3)&gt;0,"●",""))</f>
        <v/>
      </c>
      <c r="F15" s="0">
        <f>IF(F$3="","",IF(COUNTIFS('Buchungen'!$A$2:$A$201,$A15,'Buchungen'!$C$2:$C$201,"&lt;"&amp;F$3+1,'Buchungen'!$D$2:$D$201,"&gt;"&amp;F$3)&gt;0,"●",""))</f>
        <v/>
      </c>
      <c r="G15" s="0">
        <f>IF(G$3="","",IF(COUNTIFS('Buchungen'!$A$2:$A$201,$A15,'Buchungen'!$C$2:$C$201,"&lt;"&amp;G$3+1,'Buchungen'!$D$2:$D$201,"&gt;"&amp;G$3)&gt;0,"●",""))</f>
        <v/>
      </c>
      <c r="H15" s="0">
        <f>IF(H$3="","",IF(COUNTIFS('Buchungen'!$A$2:$A$201,$A15,'Buchungen'!$C$2:$C$201,"&lt;"&amp;H$3+1,'Buchungen'!$D$2:$D$201,"&gt;"&amp;H$3)&gt;0,"●",""))</f>
        <v/>
      </c>
      <c r="I15" s="0">
        <f>IF(I$3="","",IF(COUNTIFS('Buchungen'!$A$2:$A$201,$A15,'Buchungen'!$C$2:$C$201,"&lt;"&amp;I$3+1,'Buchungen'!$D$2:$D$201,"&gt;"&amp;I$3)&gt;0,"●",""))</f>
        <v/>
      </c>
      <c r="J15" s="0">
        <f>IF(J$3="","",IF(COUNTIFS('Buchungen'!$A$2:$A$201,$A15,'Buchungen'!$C$2:$C$201,"&lt;"&amp;J$3+1,'Buchungen'!$D$2:$D$201,"&gt;"&amp;J$3)&gt;0,"●",""))</f>
        <v/>
      </c>
      <c r="K15" s="0">
        <f>IF(K$3="","",IF(COUNTIFS('Buchungen'!$A$2:$A$201,$A15,'Buchungen'!$C$2:$C$201,"&lt;"&amp;K$3+1,'Buchungen'!$D$2:$D$201,"&gt;"&amp;K$3)&gt;0,"●",""))</f>
        <v/>
      </c>
      <c r="L15" s="0">
        <f>IF(L$3="","",IF(COUNTIFS('Buchungen'!$A$2:$A$201,$A15,'Buchungen'!$C$2:$C$201,"&lt;"&amp;L$3+1,'Buchungen'!$D$2:$D$201,"&gt;"&amp;L$3)&gt;0,"●",""))</f>
        <v/>
      </c>
      <c r="M15" s="0">
        <f>IF(M$3="","",IF(COUNTIFS('Buchungen'!$A$2:$A$201,$A15,'Buchungen'!$C$2:$C$201,"&lt;"&amp;M$3+1,'Buchungen'!$D$2:$D$201,"&gt;"&amp;M$3)&gt;0,"●",""))</f>
        <v/>
      </c>
      <c r="N15" s="0">
        <f>IF(N$3="","",IF(COUNTIFS('Buchungen'!$A$2:$A$201,$A15,'Buchungen'!$C$2:$C$201,"&lt;"&amp;N$3+1,'Buchungen'!$D$2:$D$201,"&gt;"&amp;N$3)&gt;0,"●",""))</f>
        <v/>
      </c>
      <c r="O15" s="0">
        <f>IF(O$3="","",IF(COUNTIFS('Buchungen'!$A$2:$A$201,$A15,'Buchungen'!$C$2:$C$201,"&lt;"&amp;O$3+1,'Buchungen'!$D$2:$D$201,"&gt;"&amp;O$3)&gt;0,"●",""))</f>
        <v/>
      </c>
      <c r="P15" s="0">
        <f>IF(P$3="","",IF(COUNTIFS('Buchungen'!$A$2:$A$201,$A15,'Buchungen'!$C$2:$C$201,"&lt;"&amp;P$3+1,'Buchungen'!$D$2:$D$201,"&gt;"&amp;P$3)&gt;0,"●",""))</f>
        <v/>
      </c>
      <c r="Q15" s="0">
        <f>IF(Q$3="","",IF(COUNTIFS('Buchungen'!$A$2:$A$201,$A15,'Buchungen'!$C$2:$C$201,"&lt;"&amp;Q$3+1,'Buchungen'!$D$2:$D$201,"&gt;"&amp;Q$3)&gt;0,"●",""))</f>
        <v/>
      </c>
      <c r="R15" s="0">
        <f>IF(R$3="","",IF(COUNTIFS('Buchungen'!$A$2:$A$201,$A15,'Buchungen'!$C$2:$C$201,"&lt;"&amp;R$3+1,'Buchungen'!$D$2:$D$201,"&gt;"&amp;R$3)&gt;0,"●",""))</f>
        <v/>
      </c>
      <c r="S15" s="0">
        <f>IF(S$3="","",IF(COUNTIFS('Buchungen'!$A$2:$A$201,$A15,'Buchungen'!$C$2:$C$201,"&lt;"&amp;S$3+1,'Buchungen'!$D$2:$D$201,"&gt;"&amp;S$3)&gt;0,"●",""))</f>
        <v/>
      </c>
      <c r="T15" s="0">
        <f>IF(T$3="","",IF(COUNTIFS('Buchungen'!$A$2:$A$201,$A15,'Buchungen'!$C$2:$C$201,"&lt;"&amp;T$3+1,'Buchungen'!$D$2:$D$201,"&gt;"&amp;T$3)&gt;0,"●",""))</f>
        <v/>
      </c>
      <c r="U15" s="0">
        <f>IF(U$3="","",IF(COUNTIFS('Buchungen'!$A$2:$A$201,$A15,'Buchungen'!$C$2:$C$201,"&lt;"&amp;U$3+1,'Buchungen'!$D$2:$D$201,"&gt;"&amp;U$3)&gt;0,"●",""))</f>
        <v/>
      </c>
      <c r="V15" s="0">
        <f>IF(V$3="","",IF(COUNTIFS('Buchungen'!$A$2:$A$201,$A15,'Buchungen'!$C$2:$C$201,"&lt;"&amp;V$3+1,'Buchungen'!$D$2:$D$201,"&gt;"&amp;V$3)&gt;0,"●",""))</f>
        <v/>
      </c>
      <c r="W15" s="0">
        <f>IF(W$3="","",IF(COUNTIFS('Buchungen'!$A$2:$A$201,$A15,'Buchungen'!$C$2:$C$201,"&lt;"&amp;W$3+1,'Buchungen'!$D$2:$D$201,"&gt;"&amp;W$3)&gt;0,"●",""))</f>
        <v/>
      </c>
      <c r="X15" s="0">
        <f>IF(X$3="","",IF(COUNTIFS('Buchungen'!$A$2:$A$201,$A15,'Buchungen'!$C$2:$C$201,"&lt;"&amp;X$3+1,'Buchungen'!$D$2:$D$201,"&gt;"&amp;X$3)&gt;0,"●",""))</f>
        <v/>
      </c>
      <c r="Y15" s="0">
        <f>IF(Y$3="","",IF(COUNTIFS('Buchungen'!$A$2:$A$201,$A15,'Buchungen'!$C$2:$C$201,"&lt;"&amp;Y$3+1,'Buchungen'!$D$2:$D$201,"&gt;"&amp;Y$3)&gt;0,"●",""))</f>
        <v/>
      </c>
      <c r="Z15" s="0">
        <f>IF(Z$3="","",IF(COUNTIFS('Buchungen'!$A$2:$A$201,$A15,'Buchungen'!$C$2:$C$201,"&lt;"&amp;Z$3+1,'Buchungen'!$D$2:$D$201,"&gt;"&amp;Z$3)&gt;0,"●",""))</f>
        <v/>
      </c>
      <c r="AA15" s="0">
        <f>IF(AA$3="","",IF(COUNTIFS('Buchungen'!$A$2:$A$201,$A15,'Buchungen'!$C$2:$C$201,"&lt;"&amp;AA$3+1,'Buchungen'!$D$2:$D$201,"&gt;"&amp;AA$3)&gt;0,"●",""))</f>
        <v/>
      </c>
      <c r="AB15" s="0">
        <f>IF(AB$3="","",IF(COUNTIFS('Buchungen'!$A$2:$A$201,$A15,'Buchungen'!$C$2:$C$201,"&lt;"&amp;AB$3+1,'Buchungen'!$D$2:$D$201,"&gt;"&amp;AB$3)&gt;0,"●",""))</f>
        <v/>
      </c>
      <c r="AC15" s="0">
        <f>IF(AC$3="","",IF(COUNTIFS('Buchungen'!$A$2:$A$201,$A15,'Buchungen'!$C$2:$C$201,"&lt;"&amp;AC$3+1,'Buchungen'!$D$2:$D$201,"&gt;"&amp;AC$3)&gt;0,"●",""))</f>
        <v/>
      </c>
      <c r="AD15" s="0">
        <f>IF(AD$3="","",IF(COUNTIFS('Buchungen'!$A$2:$A$201,$A15,'Buchungen'!$C$2:$C$201,"&lt;"&amp;AD$3+1,'Buchungen'!$D$2:$D$201,"&gt;"&amp;AD$3)&gt;0,"●",""))</f>
        <v/>
      </c>
      <c r="AE15" s="0">
        <f>IF(AE$3="","",IF(COUNTIFS('Buchungen'!$A$2:$A$201,$A15,'Buchungen'!$C$2:$C$201,"&lt;"&amp;AE$3+1,'Buchungen'!$D$2:$D$201,"&gt;"&amp;AE$3)&gt;0,"●",""))</f>
        <v/>
      </c>
      <c r="AF15" s="0">
        <f>IF(AF$3="","",IF(COUNTIFS('Buchungen'!$A$2:$A$201,$A15,'Buchungen'!$C$2:$C$201,"&lt;"&amp;AF$3+1,'Buchungen'!$D$2:$D$201,"&gt;"&amp;AF$3)&gt;0,"●",""))</f>
        <v/>
      </c>
    </row>
    <row r="16">
      <c r="A16" s="0">
        <f>'Einheiten'!A14</f>
        <v/>
      </c>
      <c r="B16" s="0">
        <f>IF(B$3="","",IF(COUNTIFS('Buchungen'!$A$2:$A$201,$A16,'Buchungen'!$C$2:$C$201,"&lt;"&amp;B$3+1,'Buchungen'!$D$2:$D$201,"&gt;"&amp;B$3)&gt;0,"●",""))</f>
        <v/>
      </c>
      <c r="C16" s="0">
        <f>IF(C$3="","",IF(COUNTIFS('Buchungen'!$A$2:$A$201,$A16,'Buchungen'!$C$2:$C$201,"&lt;"&amp;C$3+1,'Buchungen'!$D$2:$D$201,"&gt;"&amp;C$3)&gt;0,"●",""))</f>
        <v/>
      </c>
      <c r="D16" s="0">
        <f>IF(D$3="","",IF(COUNTIFS('Buchungen'!$A$2:$A$201,$A16,'Buchungen'!$C$2:$C$201,"&lt;"&amp;D$3+1,'Buchungen'!$D$2:$D$201,"&gt;"&amp;D$3)&gt;0,"●",""))</f>
        <v/>
      </c>
      <c r="E16" s="0">
        <f>IF(E$3="","",IF(COUNTIFS('Buchungen'!$A$2:$A$201,$A16,'Buchungen'!$C$2:$C$201,"&lt;"&amp;E$3+1,'Buchungen'!$D$2:$D$201,"&gt;"&amp;E$3)&gt;0,"●",""))</f>
        <v/>
      </c>
      <c r="F16" s="0">
        <f>IF(F$3="","",IF(COUNTIFS('Buchungen'!$A$2:$A$201,$A16,'Buchungen'!$C$2:$C$201,"&lt;"&amp;F$3+1,'Buchungen'!$D$2:$D$201,"&gt;"&amp;F$3)&gt;0,"●",""))</f>
        <v/>
      </c>
      <c r="G16" s="0">
        <f>IF(G$3="","",IF(COUNTIFS('Buchungen'!$A$2:$A$201,$A16,'Buchungen'!$C$2:$C$201,"&lt;"&amp;G$3+1,'Buchungen'!$D$2:$D$201,"&gt;"&amp;G$3)&gt;0,"●",""))</f>
        <v/>
      </c>
      <c r="H16" s="0">
        <f>IF(H$3="","",IF(COUNTIFS('Buchungen'!$A$2:$A$201,$A16,'Buchungen'!$C$2:$C$201,"&lt;"&amp;H$3+1,'Buchungen'!$D$2:$D$201,"&gt;"&amp;H$3)&gt;0,"●",""))</f>
        <v/>
      </c>
      <c r="I16" s="0">
        <f>IF(I$3="","",IF(COUNTIFS('Buchungen'!$A$2:$A$201,$A16,'Buchungen'!$C$2:$C$201,"&lt;"&amp;I$3+1,'Buchungen'!$D$2:$D$201,"&gt;"&amp;I$3)&gt;0,"●",""))</f>
        <v/>
      </c>
      <c r="J16" s="0">
        <f>IF(J$3="","",IF(COUNTIFS('Buchungen'!$A$2:$A$201,$A16,'Buchungen'!$C$2:$C$201,"&lt;"&amp;J$3+1,'Buchungen'!$D$2:$D$201,"&gt;"&amp;J$3)&gt;0,"●",""))</f>
        <v/>
      </c>
      <c r="K16" s="0">
        <f>IF(K$3="","",IF(COUNTIFS('Buchungen'!$A$2:$A$201,$A16,'Buchungen'!$C$2:$C$201,"&lt;"&amp;K$3+1,'Buchungen'!$D$2:$D$201,"&gt;"&amp;K$3)&gt;0,"●",""))</f>
        <v/>
      </c>
      <c r="L16" s="0">
        <f>IF(L$3="","",IF(COUNTIFS('Buchungen'!$A$2:$A$201,$A16,'Buchungen'!$C$2:$C$201,"&lt;"&amp;L$3+1,'Buchungen'!$D$2:$D$201,"&gt;"&amp;L$3)&gt;0,"●",""))</f>
        <v/>
      </c>
      <c r="M16" s="0">
        <f>IF(M$3="","",IF(COUNTIFS('Buchungen'!$A$2:$A$201,$A16,'Buchungen'!$C$2:$C$201,"&lt;"&amp;M$3+1,'Buchungen'!$D$2:$D$201,"&gt;"&amp;M$3)&gt;0,"●",""))</f>
        <v/>
      </c>
      <c r="N16" s="0">
        <f>IF(N$3="","",IF(COUNTIFS('Buchungen'!$A$2:$A$201,$A16,'Buchungen'!$C$2:$C$201,"&lt;"&amp;N$3+1,'Buchungen'!$D$2:$D$201,"&gt;"&amp;N$3)&gt;0,"●",""))</f>
        <v/>
      </c>
      <c r="O16" s="0">
        <f>IF(O$3="","",IF(COUNTIFS('Buchungen'!$A$2:$A$201,$A16,'Buchungen'!$C$2:$C$201,"&lt;"&amp;O$3+1,'Buchungen'!$D$2:$D$201,"&gt;"&amp;O$3)&gt;0,"●",""))</f>
        <v/>
      </c>
      <c r="P16" s="0">
        <f>IF(P$3="","",IF(COUNTIFS('Buchungen'!$A$2:$A$201,$A16,'Buchungen'!$C$2:$C$201,"&lt;"&amp;P$3+1,'Buchungen'!$D$2:$D$201,"&gt;"&amp;P$3)&gt;0,"●",""))</f>
        <v/>
      </c>
      <c r="Q16" s="0">
        <f>IF(Q$3="","",IF(COUNTIFS('Buchungen'!$A$2:$A$201,$A16,'Buchungen'!$C$2:$C$201,"&lt;"&amp;Q$3+1,'Buchungen'!$D$2:$D$201,"&gt;"&amp;Q$3)&gt;0,"●",""))</f>
        <v/>
      </c>
      <c r="R16" s="0">
        <f>IF(R$3="","",IF(COUNTIFS('Buchungen'!$A$2:$A$201,$A16,'Buchungen'!$C$2:$C$201,"&lt;"&amp;R$3+1,'Buchungen'!$D$2:$D$201,"&gt;"&amp;R$3)&gt;0,"●",""))</f>
        <v/>
      </c>
      <c r="S16" s="0">
        <f>IF(S$3="","",IF(COUNTIFS('Buchungen'!$A$2:$A$201,$A16,'Buchungen'!$C$2:$C$201,"&lt;"&amp;S$3+1,'Buchungen'!$D$2:$D$201,"&gt;"&amp;S$3)&gt;0,"●",""))</f>
        <v/>
      </c>
      <c r="T16" s="0">
        <f>IF(T$3="","",IF(COUNTIFS('Buchungen'!$A$2:$A$201,$A16,'Buchungen'!$C$2:$C$201,"&lt;"&amp;T$3+1,'Buchungen'!$D$2:$D$201,"&gt;"&amp;T$3)&gt;0,"●",""))</f>
        <v/>
      </c>
      <c r="U16" s="0">
        <f>IF(U$3="","",IF(COUNTIFS('Buchungen'!$A$2:$A$201,$A16,'Buchungen'!$C$2:$C$201,"&lt;"&amp;U$3+1,'Buchungen'!$D$2:$D$201,"&gt;"&amp;U$3)&gt;0,"●",""))</f>
        <v/>
      </c>
      <c r="V16" s="0">
        <f>IF(V$3="","",IF(COUNTIFS('Buchungen'!$A$2:$A$201,$A16,'Buchungen'!$C$2:$C$201,"&lt;"&amp;V$3+1,'Buchungen'!$D$2:$D$201,"&gt;"&amp;V$3)&gt;0,"●",""))</f>
        <v/>
      </c>
      <c r="W16" s="0">
        <f>IF(W$3="","",IF(COUNTIFS('Buchungen'!$A$2:$A$201,$A16,'Buchungen'!$C$2:$C$201,"&lt;"&amp;W$3+1,'Buchungen'!$D$2:$D$201,"&gt;"&amp;W$3)&gt;0,"●",""))</f>
        <v/>
      </c>
      <c r="X16" s="0">
        <f>IF(X$3="","",IF(COUNTIFS('Buchungen'!$A$2:$A$201,$A16,'Buchungen'!$C$2:$C$201,"&lt;"&amp;X$3+1,'Buchungen'!$D$2:$D$201,"&gt;"&amp;X$3)&gt;0,"●",""))</f>
        <v/>
      </c>
      <c r="Y16" s="0">
        <f>IF(Y$3="","",IF(COUNTIFS('Buchungen'!$A$2:$A$201,$A16,'Buchungen'!$C$2:$C$201,"&lt;"&amp;Y$3+1,'Buchungen'!$D$2:$D$201,"&gt;"&amp;Y$3)&gt;0,"●",""))</f>
        <v/>
      </c>
      <c r="Z16" s="0">
        <f>IF(Z$3="","",IF(COUNTIFS('Buchungen'!$A$2:$A$201,$A16,'Buchungen'!$C$2:$C$201,"&lt;"&amp;Z$3+1,'Buchungen'!$D$2:$D$201,"&gt;"&amp;Z$3)&gt;0,"●",""))</f>
        <v/>
      </c>
      <c r="AA16" s="0">
        <f>IF(AA$3="","",IF(COUNTIFS('Buchungen'!$A$2:$A$201,$A16,'Buchungen'!$C$2:$C$201,"&lt;"&amp;AA$3+1,'Buchungen'!$D$2:$D$201,"&gt;"&amp;AA$3)&gt;0,"●",""))</f>
        <v/>
      </c>
      <c r="AB16" s="0">
        <f>IF(AB$3="","",IF(COUNTIFS('Buchungen'!$A$2:$A$201,$A16,'Buchungen'!$C$2:$C$201,"&lt;"&amp;AB$3+1,'Buchungen'!$D$2:$D$201,"&gt;"&amp;AB$3)&gt;0,"●",""))</f>
        <v/>
      </c>
      <c r="AC16" s="0">
        <f>IF(AC$3="","",IF(COUNTIFS('Buchungen'!$A$2:$A$201,$A16,'Buchungen'!$C$2:$C$201,"&lt;"&amp;AC$3+1,'Buchungen'!$D$2:$D$201,"&gt;"&amp;AC$3)&gt;0,"●",""))</f>
        <v/>
      </c>
      <c r="AD16" s="0">
        <f>IF(AD$3="","",IF(COUNTIFS('Buchungen'!$A$2:$A$201,$A16,'Buchungen'!$C$2:$C$201,"&lt;"&amp;AD$3+1,'Buchungen'!$D$2:$D$201,"&gt;"&amp;AD$3)&gt;0,"●",""))</f>
        <v/>
      </c>
      <c r="AE16" s="0">
        <f>IF(AE$3="","",IF(COUNTIFS('Buchungen'!$A$2:$A$201,$A16,'Buchungen'!$C$2:$C$201,"&lt;"&amp;AE$3+1,'Buchungen'!$D$2:$D$201,"&gt;"&amp;AE$3)&gt;0,"●",""))</f>
        <v/>
      </c>
      <c r="AF16" s="0">
        <f>IF(AF$3="","",IF(COUNTIFS('Buchungen'!$A$2:$A$201,$A16,'Buchungen'!$C$2:$C$201,"&lt;"&amp;AF$3+1,'Buchungen'!$D$2:$D$201,"&gt;"&amp;AF$3)&gt;0,"●",""))</f>
        <v/>
      </c>
    </row>
    <row r="17">
      <c r="A17" s="0">
        <f>'Einheiten'!A15</f>
        <v/>
      </c>
      <c r="B17" s="0">
        <f>IF(B$3="","",IF(COUNTIFS('Buchungen'!$A$2:$A$201,$A17,'Buchungen'!$C$2:$C$201,"&lt;"&amp;B$3+1,'Buchungen'!$D$2:$D$201,"&gt;"&amp;B$3)&gt;0,"●",""))</f>
        <v/>
      </c>
      <c r="C17" s="0">
        <f>IF(C$3="","",IF(COUNTIFS('Buchungen'!$A$2:$A$201,$A17,'Buchungen'!$C$2:$C$201,"&lt;"&amp;C$3+1,'Buchungen'!$D$2:$D$201,"&gt;"&amp;C$3)&gt;0,"●",""))</f>
        <v/>
      </c>
      <c r="D17" s="0">
        <f>IF(D$3="","",IF(COUNTIFS('Buchungen'!$A$2:$A$201,$A17,'Buchungen'!$C$2:$C$201,"&lt;"&amp;D$3+1,'Buchungen'!$D$2:$D$201,"&gt;"&amp;D$3)&gt;0,"●",""))</f>
        <v/>
      </c>
      <c r="E17" s="0">
        <f>IF(E$3="","",IF(COUNTIFS('Buchungen'!$A$2:$A$201,$A17,'Buchungen'!$C$2:$C$201,"&lt;"&amp;E$3+1,'Buchungen'!$D$2:$D$201,"&gt;"&amp;E$3)&gt;0,"●",""))</f>
        <v/>
      </c>
      <c r="F17" s="0">
        <f>IF(F$3="","",IF(COUNTIFS('Buchungen'!$A$2:$A$201,$A17,'Buchungen'!$C$2:$C$201,"&lt;"&amp;F$3+1,'Buchungen'!$D$2:$D$201,"&gt;"&amp;F$3)&gt;0,"●",""))</f>
        <v/>
      </c>
      <c r="G17" s="0">
        <f>IF(G$3="","",IF(COUNTIFS('Buchungen'!$A$2:$A$201,$A17,'Buchungen'!$C$2:$C$201,"&lt;"&amp;G$3+1,'Buchungen'!$D$2:$D$201,"&gt;"&amp;G$3)&gt;0,"●",""))</f>
        <v/>
      </c>
      <c r="H17" s="0">
        <f>IF(H$3="","",IF(COUNTIFS('Buchungen'!$A$2:$A$201,$A17,'Buchungen'!$C$2:$C$201,"&lt;"&amp;H$3+1,'Buchungen'!$D$2:$D$201,"&gt;"&amp;H$3)&gt;0,"●",""))</f>
        <v/>
      </c>
      <c r="I17" s="0">
        <f>IF(I$3="","",IF(COUNTIFS('Buchungen'!$A$2:$A$201,$A17,'Buchungen'!$C$2:$C$201,"&lt;"&amp;I$3+1,'Buchungen'!$D$2:$D$201,"&gt;"&amp;I$3)&gt;0,"●",""))</f>
        <v/>
      </c>
      <c r="J17" s="0">
        <f>IF(J$3="","",IF(COUNTIFS('Buchungen'!$A$2:$A$201,$A17,'Buchungen'!$C$2:$C$201,"&lt;"&amp;J$3+1,'Buchungen'!$D$2:$D$201,"&gt;"&amp;J$3)&gt;0,"●",""))</f>
        <v/>
      </c>
      <c r="K17" s="0">
        <f>IF(K$3="","",IF(COUNTIFS('Buchungen'!$A$2:$A$201,$A17,'Buchungen'!$C$2:$C$201,"&lt;"&amp;K$3+1,'Buchungen'!$D$2:$D$201,"&gt;"&amp;K$3)&gt;0,"●",""))</f>
        <v/>
      </c>
      <c r="L17" s="0">
        <f>IF(L$3="","",IF(COUNTIFS('Buchungen'!$A$2:$A$201,$A17,'Buchungen'!$C$2:$C$201,"&lt;"&amp;L$3+1,'Buchungen'!$D$2:$D$201,"&gt;"&amp;L$3)&gt;0,"●",""))</f>
        <v/>
      </c>
      <c r="M17" s="0">
        <f>IF(M$3="","",IF(COUNTIFS('Buchungen'!$A$2:$A$201,$A17,'Buchungen'!$C$2:$C$201,"&lt;"&amp;M$3+1,'Buchungen'!$D$2:$D$201,"&gt;"&amp;M$3)&gt;0,"●",""))</f>
        <v/>
      </c>
      <c r="N17" s="0">
        <f>IF(N$3="","",IF(COUNTIFS('Buchungen'!$A$2:$A$201,$A17,'Buchungen'!$C$2:$C$201,"&lt;"&amp;N$3+1,'Buchungen'!$D$2:$D$201,"&gt;"&amp;N$3)&gt;0,"●",""))</f>
        <v/>
      </c>
      <c r="O17" s="0">
        <f>IF(O$3="","",IF(COUNTIFS('Buchungen'!$A$2:$A$201,$A17,'Buchungen'!$C$2:$C$201,"&lt;"&amp;O$3+1,'Buchungen'!$D$2:$D$201,"&gt;"&amp;O$3)&gt;0,"●",""))</f>
        <v/>
      </c>
      <c r="P17" s="0">
        <f>IF(P$3="","",IF(COUNTIFS('Buchungen'!$A$2:$A$201,$A17,'Buchungen'!$C$2:$C$201,"&lt;"&amp;P$3+1,'Buchungen'!$D$2:$D$201,"&gt;"&amp;P$3)&gt;0,"●",""))</f>
        <v/>
      </c>
      <c r="Q17" s="0">
        <f>IF(Q$3="","",IF(COUNTIFS('Buchungen'!$A$2:$A$201,$A17,'Buchungen'!$C$2:$C$201,"&lt;"&amp;Q$3+1,'Buchungen'!$D$2:$D$201,"&gt;"&amp;Q$3)&gt;0,"●",""))</f>
        <v/>
      </c>
      <c r="R17" s="0">
        <f>IF(R$3="","",IF(COUNTIFS('Buchungen'!$A$2:$A$201,$A17,'Buchungen'!$C$2:$C$201,"&lt;"&amp;R$3+1,'Buchungen'!$D$2:$D$201,"&gt;"&amp;R$3)&gt;0,"●",""))</f>
        <v/>
      </c>
      <c r="S17" s="0">
        <f>IF(S$3="","",IF(COUNTIFS('Buchungen'!$A$2:$A$201,$A17,'Buchungen'!$C$2:$C$201,"&lt;"&amp;S$3+1,'Buchungen'!$D$2:$D$201,"&gt;"&amp;S$3)&gt;0,"●",""))</f>
        <v/>
      </c>
      <c r="T17" s="0">
        <f>IF(T$3="","",IF(COUNTIFS('Buchungen'!$A$2:$A$201,$A17,'Buchungen'!$C$2:$C$201,"&lt;"&amp;T$3+1,'Buchungen'!$D$2:$D$201,"&gt;"&amp;T$3)&gt;0,"●",""))</f>
        <v/>
      </c>
      <c r="U17" s="0">
        <f>IF(U$3="","",IF(COUNTIFS('Buchungen'!$A$2:$A$201,$A17,'Buchungen'!$C$2:$C$201,"&lt;"&amp;U$3+1,'Buchungen'!$D$2:$D$201,"&gt;"&amp;U$3)&gt;0,"●",""))</f>
        <v/>
      </c>
      <c r="V17" s="0">
        <f>IF(V$3="","",IF(COUNTIFS('Buchungen'!$A$2:$A$201,$A17,'Buchungen'!$C$2:$C$201,"&lt;"&amp;V$3+1,'Buchungen'!$D$2:$D$201,"&gt;"&amp;V$3)&gt;0,"●",""))</f>
        <v/>
      </c>
      <c r="W17" s="0">
        <f>IF(W$3="","",IF(COUNTIFS('Buchungen'!$A$2:$A$201,$A17,'Buchungen'!$C$2:$C$201,"&lt;"&amp;W$3+1,'Buchungen'!$D$2:$D$201,"&gt;"&amp;W$3)&gt;0,"●",""))</f>
        <v/>
      </c>
      <c r="X17" s="0">
        <f>IF(X$3="","",IF(COUNTIFS('Buchungen'!$A$2:$A$201,$A17,'Buchungen'!$C$2:$C$201,"&lt;"&amp;X$3+1,'Buchungen'!$D$2:$D$201,"&gt;"&amp;X$3)&gt;0,"●",""))</f>
        <v/>
      </c>
      <c r="Y17" s="0">
        <f>IF(Y$3="","",IF(COUNTIFS('Buchungen'!$A$2:$A$201,$A17,'Buchungen'!$C$2:$C$201,"&lt;"&amp;Y$3+1,'Buchungen'!$D$2:$D$201,"&gt;"&amp;Y$3)&gt;0,"●",""))</f>
        <v/>
      </c>
      <c r="Z17" s="0">
        <f>IF(Z$3="","",IF(COUNTIFS('Buchungen'!$A$2:$A$201,$A17,'Buchungen'!$C$2:$C$201,"&lt;"&amp;Z$3+1,'Buchungen'!$D$2:$D$201,"&gt;"&amp;Z$3)&gt;0,"●",""))</f>
        <v/>
      </c>
      <c r="AA17" s="0">
        <f>IF(AA$3="","",IF(COUNTIFS('Buchungen'!$A$2:$A$201,$A17,'Buchungen'!$C$2:$C$201,"&lt;"&amp;AA$3+1,'Buchungen'!$D$2:$D$201,"&gt;"&amp;AA$3)&gt;0,"●",""))</f>
        <v/>
      </c>
      <c r="AB17" s="0">
        <f>IF(AB$3="","",IF(COUNTIFS('Buchungen'!$A$2:$A$201,$A17,'Buchungen'!$C$2:$C$201,"&lt;"&amp;AB$3+1,'Buchungen'!$D$2:$D$201,"&gt;"&amp;AB$3)&gt;0,"●",""))</f>
        <v/>
      </c>
      <c r="AC17" s="0">
        <f>IF(AC$3="","",IF(COUNTIFS('Buchungen'!$A$2:$A$201,$A17,'Buchungen'!$C$2:$C$201,"&lt;"&amp;AC$3+1,'Buchungen'!$D$2:$D$201,"&gt;"&amp;AC$3)&gt;0,"●",""))</f>
        <v/>
      </c>
      <c r="AD17" s="0">
        <f>IF(AD$3="","",IF(COUNTIFS('Buchungen'!$A$2:$A$201,$A17,'Buchungen'!$C$2:$C$201,"&lt;"&amp;AD$3+1,'Buchungen'!$D$2:$D$201,"&gt;"&amp;AD$3)&gt;0,"●",""))</f>
        <v/>
      </c>
      <c r="AE17" s="0">
        <f>IF(AE$3="","",IF(COUNTIFS('Buchungen'!$A$2:$A$201,$A17,'Buchungen'!$C$2:$C$201,"&lt;"&amp;AE$3+1,'Buchungen'!$D$2:$D$201,"&gt;"&amp;AE$3)&gt;0,"●",""))</f>
        <v/>
      </c>
      <c r="AF17" s="0">
        <f>IF(AF$3="","",IF(COUNTIFS('Buchungen'!$A$2:$A$201,$A17,'Buchungen'!$C$2:$C$201,"&lt;"&amp;AF$3+1,'Buchungen'!$D$2:$D$201,"&gt;"&amp;AF$3)&gt;0,"●",""))</f>
        <v/>
      </c>
    </row>
    <row r="18">
      <c r="A18" s="0">
        <f>'Einheiten'!A16</f>
        <v/>
      </c>
      <c r="B18" s="0">
        <f>IF(B$3="","",IF(COUNTIFS('Buchungen'!$A$2:$A$201,$A18,'Buchungen'!$C$2:$C$201,"&lt;"&amp;B$3+1,'Buchungen'!$D$2:$D$201,"&gt;"&amp;B$3)&gt;0,"●",""))</f>
        <v/>
      </c>
      <c r="C18" s="0">
        <f>IF(C$3="","",IF(COUNTIFS('Buchungen'!$A$2:$A$201,$A18,'Buchungen'!$C$2:$C$201,"&lt;"&amp;C$3+1,'Buchungen'!$D$2:$D$201,"&gt;"&amp;C$3)&gt;0,"●",""))</f>
        <v/>
      </c>
      <c r="D18" s="0">
        <f>IF(D$3="","",IF(COUNTIFS('Buchungen'!$A$2:$A$201,$A18,'Buchungen'!$C$2:$C$201,"&lt;"&amp;D$3+1,'Buchungen'!$D$2:$D$201,"&gt;"&amp;D$3)&gt;0,"●",""))</f>
        <v/>
      </c>
      <c r="E18" s="0">
        <f>IF(E$3="","",IF(COUNTIFS('Buchungen'!$A$2:$A$201,$A18,'Buchungen'!$C$2:$C$201,"&lt;"&amp;E$3+1,'Buchungen'!$D$2:$D$201,"&gt;"&amp;E$3)&gt;0,"●",""))</f>
        <v/>
      </c>
      <c r="F18" s="0">
        <f>IF(F$3="","",IF(COUNTIFS('Buchungen'!$A$2:$A$201,$A18,'Buchungen'!$C$2:$C$201,"&lt;"&amp;F$3+1,'Buchungen'!$D$2:$D$201,"&gt;"&amp;F$3)&gt;0,"●",""))</f>
        <v/>
      </c>
      <c r="G18" s="0">
        <f>IF(G$3="","",IF(COUNTIFS('Buchungen'!$A$2:$A$201,$A18,'Buchungen'!$C$2:$C$201,"&lt;"&amp;G$3+1,'Buchungen'!$D$2:$D$201,"&gt;"&amp;G$3)&gt;0,"●",""))</f>
        <v/>
      </c>
      <c r="H18" s="0">
        <f>IF(H$3="","",IF(COUNTIFS('Buchungen'!$A$2:$A$201,$A18,'Buchungen'!$C$2:$C$201,"&lt;"&amp;H$3+1,'Buchungen'!$D$2:$D$201,"&gt;"&amp;H$3)&gt;0,"●",""))</f>
        <v/>
      </c>
      <c r="I18" s="0">
        <f>IF(I$3="","",IF(COUNTIFS('Buchungen'!$A$2:$A$201,$A18,'Buchungen'!$C$2:$C$201,"&lt;"&amp;I$3+1,'Buchungen'!$D$2:$D$201,"&gt;"&amp;I$3)&gt;0,"●",""))</f>
        <v/>
      </c>
      <c r="J18" s="0">
        <f>IF(J$3="","",IF(COUNTIFS('Buchungen'!$A$2:$A$201,$A18,'Buchungen'!$C$2:$C$201,"&lt;"&amp;J$3+1,'Buchungen'!$D$2:$D$201,"&gt;"&amp;J$3)&gt;0,"●",""))</f>
        <v/>
      </c>
      <c r="K18" s="0">
        <f>IF(K$3="","",IF(COUNTIFS('Buchungen'!$A$2:$A$201,$A18,'Buchungen'!$C$2:$C$201,"&lt;"&amp;K$3+1,'Buchungen'!$D$2:$D$201,"&gt;"&amp;K$3)&gt;0,"●",""))</f>
        <v/>
      </c>
      <c r="L18" s="0">
        <f>IF(L$3="","",IF(COUNTIFS('Buchungen'!$A$2:$A$201,$A18,'Buchungen'!$C$2:$C$201,"&lt;"&amp;L$3+1,'Buchungen'!$D$2:$D$201,"&gt;"&amp;L$3)&gt;0,"●",""))</f>
        <v/>
      </c>
      <c r="M18" s="0">
        <f>IF(M$3="","",IF(COUNTIFS('Buchungen'!$A$2:$A$201,$A18,'Buchungen'!$C$2:$C$201,"&lt;"&amp;M$3+1,'Buchungen'!$D$2:$D$201,"&gt;"&amp;M$3)&gt;0,"●",""))</f>
        <v/>
      </c>
      <c r="N18" s="0">
        <f>IF(N$3="","",IF(COUNTIFS('Buchungen'!$A$2:$A$201,$A18,'Buchungen'!$C$2:$C$201,"&lt;"&amp;N$3+1,'Buchungen'!$D$2:$D$201,"&gt;"&amp;N$3)&gt;0,"●",""))</f>
        <v/>
      </c>
      <c r="O18" s="0">
        <f>IF(O$3="","",IF(COUNTIFS('Buchungen'!$A$2:$A$201,$A18,'Buchungen'!$C$2:$C$201,"&lt;"&amp;O$3+1,'Buchungen'!$D$2:$D$201,"&gt;"&amp;O$3)&gt;0,"●",""))</f>
        <v/>
      </c>
      <c r="P18" s="0">
        <f>IF(P$3="","",IF(COUNTIFS('Buchungen'!$A$2:$A$201,$A18,'Buchungen'!$C$2:$C$201,"&lt;"&amp;P$3+1,'Buchungen'!$D$2:$D$201,"&gt;"&amp;P$3)&gt;0,"●",""))</f>
        <v/>
      </c>
      <c r="Q18" s="0">
        <f>IF(Q$3="","",IF(COUNTIFS('Buchungen'!$A$2:$A$201,$A18,'Buchungen'!$C$2:$C$201,"&lt;"&amp;Q$3+1,'Buchungen'!$D$2:$D$201,"&gt;"&amp;Q$3)&gt;0,"●",""))</f>
        <v/>
      </c>
      <c r="R18" s="0">
        <f>IF(R$3="","",IF(COUNTIFS('Buchungen'!$A$2:$A$201,$A18,'Buchungen'!$C$2:$C$201,"&lt;"&amp;R$3+1,'Buchungen'!$D$2:$D$201,"&gt;"&amp;R$3)&gt;0,"●",""))</f>
        <v/>
      </c>
      <c r="S18" s="0">
        <f>IF(S$3="","",IF(COUNTIFS('Buchungen'!$A$2:$A$201,$A18,'Buchungen'!$C$2:$C$201,"&lt;"&amp;S$3+1,'Buchungen'!$D$2:$D$201,"&gt;"&amp;S$3)&gt;0,"●",""))</f>
        <v/>
      </c>
      <c r="T18" s="0">
        <f>IF(T$3="","",IF(COUNTIFS('Buchungen'!$A$2:$A$201,$A18,'Buchungen'!$C$2:$C$201,"&lt;"&amp;T$3+1,'Buchungen'!$D$2:$D$201,"&gt;"&amp;T$3)&gt;0,"●",""))</f>
        <v/>
      </c>
      <c r="U18" s="0">
        <f>IF(U$3="","",IF(COUNTIFS('Buchungen'!$A$2:$A$201,$A18,'Buchungen'!$C$2:$C$201,"&lt;"&amp;U$3+1,'Buchungen'!$D$2:$D$201,"&gt;"&amp;U$3)&gt;0,"●",""))</f>
        <v/>
      </c>
      <c r="V18" s="0">
        <f>IF(V$3="","",IF(COUNTIFS('Buchungen'!$A$2:$A$201,$A18,'Buchungen'!$C$2:$C$201,"&lt;"&amp;V$3+1,'Buchungen'!$D$2:$D$201,"&gt;"&amp;V$3)&gt;0,"●",""))</f>
        <v/>
      </c>
      <c r="W18" s="0">
        <f>IF(W$3="","",IF(COUNTIFS('Buchungen'!$A$2:$A$201,$A18,'Buchungen'!$C$2:$C$201,"&lt;"&amp;W$3+1,'Buchungen'!$D$2:$D$201,"&gt;"&amp;W$3)&gt;0,"●",""))</f>
        <v/>
      </c>
      <c r="X18" s="0">
        <f>IF(X$3="","",IF(COUNTIFS('Buchungen'!$A$2:$A$201,$A18,'Buchungen'!$C$2:$C$201,"&lt;"&amp;X$3+1,'Buchungen'!$D$2:$D$201,"&gt;"&amp;X$3)&gt;0,"●",""))</f>
        <v/>
      </c>
      <c r="Y18" s="0">
        <f>IF(Y$3="","",IF(COUNTIFS('Buchungen'!$A$2:$A$201,$A18,'Buchungen'!$C$2:$C$201,"&lt;"&amp;Y$3+1,'Buchungen'!$D$2:$D$201,"&gt;"&amp;Y$3)&gt;0,"●",""))</f>
        <v/>
      </c>
      <c r="Z18" s="0">
        <f>IF(Z$3="","",IF(COUNTIFS('Buchungen'!$A$2:$A$201,$A18,'Buchungen'!$C$2:$C$201,"&lt;"&amp;Z$3+1,'Buchungen'!$D$2:$D$201,"&gt;"&amp;Z$3)&gt;0,"●",""))</f>
        <v/>
      </c>
      <c r="AA18" s="0">
        <f>IF(AA$3="","",IF(COUNTIFS('Buchungen'!$A$2:$A$201,$A18,'Buchungen'!$C$2:$C$201,"&lt;"&amp;AA$3+1,'Buchungen'!$D$2:$D$201,"&gt;"&amp;AA$3)&gt;0,"●",""))</f>
        <v/>
      </c>
      <c r="AB18" s="0">
        <f>IF(AB$3="","",IF(COUNTIFS('Buchungen'!$A$2:$A$201,$A18,'Buchungen'!$C$2:$C$201,"&lt;"&amp;AB$3+1,'Buchungen'!$D$2:$D$201,"&gt;"&amp;AB$3)&gt;0,"●",""))</f>
        <v/>
      </c>
      <c r="AC18" s="0">
        <f>IF(AC$3="","",IF(COUNTIFS('Buchungen'!$A$2:$A$201,$A18,'Buchungen'!$C$2:$C$201,"&lt;"&amp;AC$3+1,'Buchungen'!$D$2:$D$201,"&gt;"&amp;AC$3)&gt;0,"●",""))</f>
        <v/>
      </c>
      <c r="AD18" s="0">
        <f>IF(AD$3="","",IF(COUNTIFS('Buchungen'!$A$2:$A$201,$A18,'Buchungen'!$C$2:$C$201,"&lt;"&amp;AD$3+1,'Buchungen'!$D$2:$D$201,"&gt;"&amp;AD$3)&gt;0,"●",""))</f>
        <v/>
      </c>
      <c r="AE18" s="0">
        <f>IF(AE$3="","",IF(COUNTIFS('Buchungen'!$A$2:$A$201,$A18,'Buchungen'!$C$2:$C$201,"&lt;"&amp;AE$3+1,'Buchungen'!$D$2:$D$201,"&gt;"&amp;AE$3)&gt;0,"●",""))</f>
        <v/>
      </c>
      <c r="AF18" s="0">
        <f>IF(AF$3="","",IF(COUNTIFS('Buchungen'!$A$2:$A$201,$A18,'Buchungen'!$C$2:$C$201,"&lt;"&amp;AF$3+1,'Buchungen'!$D$2:$D$201,"&gt;"&amp;AF$3)&gt;0,"●",""))</f>
        <v/>
      </c>
    </row>
    <row r="19">
      <c r="A19" s="0">
        <f>'Einheiten'!A17</f>
        <v/>
      </c>
      <c r="B19" s="0">
        <f>IF(B$3="","",IF(COUNTIFS('Buchungen'!$A$2:$A$201,$A19,'Buchungen'!$C$2:$C$201,"&lt;"&amp;B$3+1,'Buchungen'!$D$2:$D$201,"&gt;"&amp;B$3)&gt;0,"●",""))</f>
        <v/>
      </c>
      <c r="C19" s="0">
        <f>IF(C$3="","",IF(COUNTIFS('Buchungen'!$A$2:$A$201,$A19,'Buchungen'!$C$2:$C$201,"&lt;"&amp;C$3+1,'Buchungen'!$D$2:$D$201,"&gt;"&amp;C$3)&gt;0,"●",""))</f>
        <v/>
      </c>
      <c r="D19" s="0">
        <f>IF(D$3="","",IF(COUNTIFS('Buchungen'!$A$2:$A$201,$A19,'Buchungen'!$C$2:$C$201,"&lt;"&amp;D$3+1,'Buchungen'!$D$2:$D$201,"&gt;"&amp;D$3)&gt;0,"●",""))</f>
        <v/>
      </c>
      <c r="E19" s="0">
        <f>IF(E$3="","",IF(COUNTIFS('Buchungen'!$A$2:$A$201,$A19,'Buchungen'!$C$2:$C$201,"&lt;"&amp;E$3+1,'Buchungen'!$D$2:$D$201,"&gt;"&amp;E$3)&gt;0,"●",""))</f>
        <v/>
      </c>
      <c r="F19" s="0">
        <f>IF(F$3="","",IF(COUNTIFS('Buchungen'!$A$2:$A$201,$A19,'Buchungen'!$C$2:$C$201,"&lt;"&amp;F$3+1,'Buchungen'!$D$2:$D$201,"&gt;"&amp;F$3)&gt;0,"●",""))</f>
        <v/>
      </c>
      <c r="G19" s="0">
        <f>IF(G$3="","",IF(COUNTIFS('Buchungen'!$A$2:$A$201,$A19,'Buchungen'!$C$2:$C$201,"&lt;"&amp;G$3+1,'Buchungen'!$D$2:$D$201,"&gt;"&amp;G$3)&gt;0,"●",""))</f>
        <v/>
      </c>
      <c r="H19" s="0">
        <f>IF(H$3="","",IF(COUNTIFS('Buchungen'!$A$2:$A$201,$A19,'Buchungen'!$C$2:$C$201,"&lt;"&amp;H$3+1,'Buchungen'!$D$2:$D$201,"&gt;"&amp;H$3)&gt;0,"●",""))</f>
        <v/>
      </c>
      <c r="I19" s="0">
        <f>IF(I$3="","",IF(COUNTIFS('Buchungen'!$A$2:$A$201,$A19,'Buchungen'!$C$2:$C$201,"&lt;"&amp;I$3+1,'Buchungen'!$D$2:$D$201,"&gt;"&amp;I$3)&gt;0,"●",""))</f>
        <v/>
      </c>
      <c r="J19" s="0">
        <f>IF(J$3="","",IF(COUNTIFS('Buchungen'!$A$2:$A$201,$A19,'Buchungen'!$C$2:$C$201,"&lt;"&amp;J$3+1,'Buchungen'!$D$2:$D$201,"&gt;"&amp;J$3)&gt;0,"●",""))</f>
        <v/>
      </c>
      <c r="K19" s="0">
        <f>IF(K$3="","",IF(COUNTIFS('Buchungen'!$A$2:$A$201,$A19,'Buchungen'!$C$2:$C$201,"&lt;"&amp;K$3+1,'Buchungen'!$D$2:$D$201,"&gt;"&amp;K$3)&gt;0,"●",""))</f>
        <v/>
      </c>
      <c r="L19" s="0">
        <f>IF(L$3="","",IF(COUNTIFS('Buchungen'!$A$2:$A$201,$A19,'Buchungen'!$C$2:$C$201,"&lt;"&amp;L$3+1,'Buchungen'!$D$2:$D$201,"&gt;"&amp;L$3)&gt;0,"●",""))</f>
        <v/>
      </c>
      <c r="M19" s="0">
        <f>IF(M$3="","",IF(COUNTIFS('Buchungen'!$A$2:$A$201,$A19,'Buchungen'!$C$2:$C$201,"&lt;"&amp;M$3+1,'Buchungen'!$D$2:$D$201,"&gt;"&amp;M$3)&gt;0,"●",""))</f>
        <v/>
      </c>
      <c r="N19" s="0">
        <f>IF(N$3="","",IF(COUNTIFS('Buchungen'!$A$2:$A$201,$A19,'Buchungen'!$C$2:$C$201,"&lt;"&amp;N$3+1,'Buchungen'!$D$2:$D$201,"&gt;"&amp;N$3)&gt;0,"●",""))</f>
        <v/>
      </c>
      <c r="O19" s="0">
        <f>IF(O$3="","",IF(COUNTIFS('Buchungen'!$A$2:$A$201,$A19,'Buchungen'!$C$2:$C$201,"&lt;"&amp;O$3+1,'Buchungen'!$D$2:$D$201,"&gt;"&amp;O$3)&gt;0,"●",""))</f>
        <v/>
      </c>
      <c r="P19" s="0">
        <f>IF(P$3="","",IF(COUNTIFS('Buchungen'!$A$2:$A$201,$A19,'Buchungen'!$C$2:$C$201,"&lt;"&amp;P$3+1,'Buchungen'!$D$2:$D$201,"&gt;"&amp;P$3)&gt;0,"●",""))</f>
        <v/>
      </c>
      <c r="Q19" s="0">
        <f>IF(Q$3="","",IF(COUNTIFS('Buchungen'!$A$2:$A$201,$A19,'Buchungen'!$C$2:$C$201,"&lt;"&amp;Q$3+1,'Buchungen'!$D$2:$D$201,"&gt;"&amp;Q$3)&gt;0,"●",""))</f>
        <v/>
      </c>
      <c r="R19" s="0">
        <f>IF(R$3="","",IF(COUNTIFS('Buchungen'!$A$2:$A$201,$A19,'Buchungen'!$C$2:$C$201,"&lt;"&amp;R$3+1,'Buchungen'!$D$2:$D$201,"&gt;"&amp;R$3)&gt;0,"●",""))</f>
        <v/>
      </c>
      <c r="S19" s="0">
        <f>IF(S$3="","",IF(COUNTIFS('Buchungen'!$A$2:$A$201,$A19,'Buchungen'!$C$2:$C$201,"&lt;"&amp;S$3+1,'Buchungen'!$D$2:$D$201,"&gt;"&amp;S$3)&gt;0,"●",""))</f>
        <v/>
      </c>
      <c r="T19" s="0">
        <f>IF(T$3="","",IF(COUNTIFS('Buchungen'!$A$2:$A$201,$A19,'Buchungen'!$C$2:$C$201,"&lt;"&amp;T$3+1,'Buchungen'!$D$2:$D$201,"&gt;"&amp;T$3)&gt;0,"●",""))</f>
        <v/>
      </c>
      <c r="U19" s="0">
        <f>IF(U$3="","",IF(COUNTIFS('Buchungen'!$A$2:$A$201,$A19,'Buchungen'!$C$2:$C$201,"&lt;"&amp;U$3+1,'Buchungen'!$D$2:$D$201,"&gt;"&amp;U$3)&gt;0,"●",""))</f>
        <v/>
      </c>
      <c r="V19" s="0">
        <f>IF(V$3="","",IF(COUNTIFS('Buchungen'!$A$2:$A$201,$A19,'Buchungen'!$C$2:$C$201,"&lt;"&amp;V$3+1,'Buchungen'!$D$2:$D$201,"&gt;"&amp;V$3)&gt;0,"●",""))</f>
        <v/>
      </c>
      <c r="W19" s="0">
        <f>IF(W$3="","",IF(COUNTIFS('Buchungen'!$A$2:$A$201,$A19,'Buchungen'!$C$2:$C$201,"&lt;"&amp;W$3+1,'Buchungen'!$D$2:$D$201,"&gt;"&amp;W$3)&gt;0,"●",""))</f>
        <v/>
      </c>
      <c r="X19" s="0">
        <f>IF(X$3="","",IF(COUNTIFS('Buchungen'!$A$2:$A$201,$A19,'Buchungen'!$C$2:$C$201,"&lt;"&amp;X$3+1,'Buchungen'!$D$2:$D$201,"&gt;"&amp;X$3)&gt;0,"●",""))</f>
        <v/>
      </c>
      <c r="Y19" s="0">
        <f>IF(Y$3="","",IF(COUNTIFS('Buchungen'!$A$2:$A$201,$A19,'Buchungen'!$C$2:$C$201,"&lt;"&amp;Y$3+1,'Buchungen'!$D$2:$D$201,"&gt;"&amp;Y$3)&gt;0,"●",""))</f>
        <v/>
      </c>
      <c r="Z19" s="0">
        <f>IF(Z$3="","",IF(COUNTIFS('Buchungen'!$A$2:$A$201,$A19,'Buchungen'!$C$2:$C$201,"&lt;"&amp;Z$3+1,'Buchungen'!$D$2:$D$201,"&gt;"&amp;Z$3)&gt;0,"●",""))</f>
        <v/>
      </c>
      <c r="AA19" s="0">
        <f>IF(AA$3="","",IF(COUNTIFS('Buchungen'!$A$2:$A$201,$A19,'Buchungen'!$C$2:$C$201,"&lt;"&amp;AA$3+1,'Buchungen'!$D$2:$D$201,"&gt;"&amp;AA$3)&gt;0,"●",""))</f>
        <v/>
      </c>
      <c r="AB19" s="0">
        <f>IF(AB$3="","",IF(COUNTIFS('Buchungen'!$A$2:$A$201,$A19,'Buchungen'!$C$2:$C$201,"&lt;"&amp;AB$3+1,'Buchungen'!$D$2:$D$201,"&gt;"&amp;AB$3)&gt;0,"●",""))</f>
        <v/>
      </c>
      <c r="AC19" s="0">
        <f>IF(AC$3="","",IF(COUNTIFS('Buchungen'!$A$2:$A$201,$A19,'Buchungen'!$C$2:$C$201,"&lt;"&amp;AC$3+1,'Buchungen'!$D$2:$D$201,"&gt;"&amp;AC$3)&gt;0,"●",""))</f>
        <v/>
      </c>
      <c r="AD19" s="0">
        <f>IF(AD$3="","",IF(COUNTIFS('Buchungen'!$A$2:$A$201,$A19,'Buchungen'!$C$2:$C$201,"&lt;"&amp;AD$3+1,'Buchungen'!$D$2:$D$201,"&gt;"&amp;AD$3)&gt;0,"●",""))</f>
        <v/>
      </c>
      <c r="AE19" s="0">
        <f>IF(AE$3="","",IF(COUNTIFS('Buchungen'!$A$2:$A$201,$A19,'Buchungen'!$C$2:$C$201,"&lt;"&amp;AE$3+1,'Buchungen'!$D$2:$D$201,"&gt;"&amp;AE$3)&gt;0,"●",""))</f>
        <v/>
      </c>
      <c r="AF19" s="0">
        <f>IF(AF$3="","",IF(COUNTIFS('Buchungen'!$A$2:$A$201,$A19,'Buchungen'!$C$2:$C$201,"&lt;"&amp;AF$3+1,'Buchungen'!$D$2:$D$201,"&gt;"&amp;AF$3)&gt;0,"●",""))</f>
        <v/>
      </c>
    </row>
    <row r="20">
      <c r="A20" s="0">
        <f>'Einheiten'!A18</f>
        <v/>
      </c>
      <c r="B20" s="0">
        <f>IF(B$3="","",IF(COUNTIFS('Buchungen'!$A$2:$A$201,$A20,'Buchungen'!$C$2:$C$201,"&lt;"&amp;B$3+1,'Buchungen'!$D$2:$D$201,"&gt;"&amp;B$3)&gt;0,"●",""))</f>
        <v/>
      </c>
      <c r="C20" s="0">
        <f>IF(C$3="","",IF(COUNTIFS('Buchungen'!$A$2:$A$201,$A20,'Buchungen'!$C$2:$C$201,"&lt;"&amp;C$3+1,'Buchungen'!$D$2:$D$201,"&gt;"&amp;C$3)&gt;0,"●",""))</f>
        <v/>
      </c>
      <c r="D20" s="0">
        <f>IF(D$3="","",IF(COUNTIFS('Buchungen'!$A$2:$A$201,$A20,'Buchungen'!$C$2:$C$201,"&lt;"&amp;D$3+1,'Buchungen'!$D$2:$D$201,"&gt;"&amp;D$3)&gt;0,"●",""))</f>
        <v/>
      </c>
      <c r="E20" s="0">
        <f>IF(E$3="","",IF(COUNTIFS('Buchungen'!$A$2:$A$201,$A20,'Buchungen'!$C$2:$C$201,"&lt;"&amp;E$3+1,'Buchungen'!$D$2:$D$201,"&gt;"&amp;E$3)&gt;0,"●",""))</f>
        <v/>
      </c>
      <c r="F20" s="0">
        <f>IF(F$3="","",IF(COUNTIFS('Buchungen'!$A$2:$A$201,$A20,'Buchungen'!$C$2:$C$201,"&lt;"&amp;F$3+1,'Buchungen'!$D$2:$D$201,"&gt;"&amp;F$3)&gt;0,"●",""))</f>
        <v/>
      </c>
      <c r="G20" s="0">
        <f>IF(G$3="","",IF(COUNTIFS('Buchungen'!$A$2:$A$201,$A20,'Buchungen'!$C$2:$C$201,"&lt;"&amp;G$3+1,'Buchungen'!$D$2:$D$201,"&gt;"&amp;G$3)&gt;0,"●",""))</f>
        <v/>
      </c>
      <c r="H20" s="0">
        <f>IF(H$3="","",IF(COUNTIFS('Buchungen'!$A$2:$A$201,$A20,'Buchungen'!$C$2:$C$201,"&lt;"&amp;H$3+1,'Buchungen'!$D$2:$D$201,"&gt;"&amp;H$3)&gt;0,"●",""))</f>
        <v/>
      </c>
      <c r="I20" s="0">
        <f>IF(I$3="","",IF(COUNTIFS('Buchungen'!$A$2:$A$201,$A20,'Buchungen'!$C$2:$C$201,"&lt;"&amp;I$3+1,'Buchungen'!$D$2:$D$201,"&gt;"&amp;I$3)&gt;0,"●",""))</f>
        <v/>
      </c>
      <c r="J20" s="0">
        <f>IF(J$3="","",IF(COUNTIFS('Buchungen'!$A$2:$A$201,$A20,'Buchungen'!$C$2:$C$201,"&lt;"&amp;J$3+1,'Buchungen'!$D$2:$D$201,"&gt;"&amp;J$3)&gt;0,"●",""))</f>
        <v/>
      </c>
      <c r="K20" s="0">
        <f>IF(K$3="","",IF(COUNTIFS('Buchungen'!$A$2:$A$201,$A20,'Buchungen'!$C$2:$C$201,"&lt;"&amp;K$3+1,'Buchungen'!$D$2:$D$201,"&gt;"&amp;K$3)&gt;0,"●",""))</f>
        <v/>
      </c>
      <c r="L20" s="0">
        <f>IF(L$3="","",IF(COUNTIFS('Buchungen'!$A$2:$A$201,$A20,'Buchungen'!$C$2:$C$201,"&lt;"&amp;L$3+1,'Buchungen'!$D$2:$D$201,"&gt;"&amp;L$3)&gt;0,"●",""))</f>
        <v/>
      </c>
      <c r="M20" s="0">
        <f>IF(M$3="","",IF(COUNTIFS('Buchungen'!$A$2:$A$201,$A20,'Buchungen'!$C$2:$C$201,"&lt;"&amp;M$3+1,'Buchungen'!$D$2:$D$201,"&gt;"&amp;M$3)&gt;0,"●",""))</f>
        <v/>
      </c>
      <c r="N20" s="0">
        <f>IF(N$3="","",IF(COUNTIFS('Buchungen'!$A$2:$A$201,$A20,'Buchungen'!$C$2:$C$201,"&lt;"&amp;N$3+1,'Buchungen'!$D$2:$D$201,"&gt;"&amp;N$3)&gt;0,"●",""))</f>
        <v/>
      </c>
      <c r="O20" s="0">
        <f>IF(O$3="","",IF(COUNTIFS('Buchungen'!$A$2:$A$201,$A20,'Buchungen'!$C$2:$C$201,"&lt;"&amp;O$3+1,'Buchungen'!$D$2:$D$201,"&gt;"&amp;O$3)&gt;0,"●",""))</f>
        <v/>
      </c>
      <c r="P20" s="0">
        <f>IF(P$3="","",IF(COUNTIFS('Buchungen'!$A$2:$A$201,$A20,'Buchungen'!$C$2:$C$201,"&lt;"&amp;P$3+1,'Buchungen'!$D$2:$D$201,"&gt;"&amp;P$3)&gt;0,"●",""))</f>
        <v/>
      </c>
      <c r="Q20" s="0">
        <f>IF(Q$3="","",IF(COUNTIFS('Buchungen'!$A$2:$A$201,$A20,'Buchungen'!$C$2:$C$201,"&lt;"&amp;Q$3+1,'Buchungen'!$D$2:$D$201,"&gt;"&amp;Q$3)&gt;0,"●",""))</f>
        <v/>
      </c>
      <c r="R20" s="0">
        <f>IF(R$3="","",IF(COUNTIFS('Buchungen'!$A$2:$A$201,$A20,'Buchungen'!$C$2:$C$201,"&lt;"&amp;R$3+1,'Buchungen'!$D$2:$D$201,"&gt;"&amp;R$3)&gt;0,"●",""))</f>
        <v/>
      </c>
      <c r="S20" s="0">
        <f>IF(S$3="","",IF(COUNTIFS('Buchungen'!$A$2:$A$201,$A20,'Buchungen'!$C$2:$C$201,"&lt;"&amp;S$3+1,'Buchungen'!$D$2:$D$201,"&gt;"&amp;S$3)&gt;0,"●",""))</f>
        <v/>
      </c>
      <c r="T20" s="0">
        <f>IF(T$3="","",IF(COUNTIFS('Buchungen'!$A$2:$A$201,$A20,'Buchungen'!$C$2:$C$201,"&lt;"&amp;T$3+1,'Buchungen'!$D$2:$D$201,"&gt;"&amp;T$3)&gt;0,"●",""))</f>
        <v/>
      </c>
      <c r="U20" s="0">
        <f>IF(U$3="","",IF(COUNTIFS('Buchungen'!$A$2:$A$201,$A20,'Buchungen'!$C$2:$C$201,"&lt;"&amp;U$3+1,'Buchungen'!$D$2:$D$201,"&gt;"&amp;U$3)&gt;0,"●",""))</f>
        <v/>
      </c>
      <c r="V20" s="0">
        <f>IF(V$3="","",IF(COUNTIFS('Buchungen'!$A$2:$A$201,$A20,'Buchungen'!$C$2:$C$201,"&lt;"&amp;V$3+1,'Buchungen'!$D$2:$D$201,"&gt;"&amp;V$3)&gt;0,"●",""))</f>
        <v/>
      </c>
      <c r="W20" s="0">
        <f>IF(W$3="","",IF(COUNTIFS('Buchungen'!$A$2:$A$201,$A20,'Buchungen'!$C$2:$C$201,"&lt;"&amp;W$3+1,'Buchungen'!$D$2:$D$201,"&gt;"&amp;W$3)&gt;0,"●",""))</f>
        <v/>
      </c>
      <c r="X20" s="0">
        <f>IF(X$3="","",IF(COUNTIFS('Buchungen'!$A$2:$A$201,$A20,'Buchungen'!$C$2:$C$201,"&lt;"&amp;X$3+1,'Buchungen'!$D$2:$D$201,"&gt;"&amp;X$3)&gt;0,"●",""))</f>
        <v/>
      </c>
      <c r="Y20" s="0">
        <f>IF(Y$3="","",IF(COUNTIFS('Buchungen'!$A$2:$A$201,$A20,'Buchungen'!$C$2:$C$201,"&lt;"&amp;Y$3+1,'Buchungen'!$D$2:$D$201,"&gt;"&amp;Y$3)&gt;0,"●",""))</f>
        <v/>
      </c>
      <c r="Z20" s="0">
        <f>IF(Z$3="","",IF(COUNTIFS('Buchungen'!$A$2:$A$201,$A20,'Buchungen'!$C$2:$C$201,"&lt;"&amp;Z$3+1,'Buchungen'!$D$2:$D$201,"&gt;"&amp;Z$3)&gt;0,"●",""))</f>
        <v/>
      </c>
      <c r="AA20" s="0">
        <f>IF(AA$3="","",IF(COUNTIFS('Buchungen'!$A$2:$A$201,$A20,'Buchungen'!$C$2:$C$201,"&lt;"&amp;AA$3+1,'Buchungen'!$D$2:$D$201,"&gt;"&amp;AA$3)&gt;0,"●",""))</f>
        <v/>
      </c>
      <c r="AB20" s="0">
        <f>IF(AB$3="","",IF(COUNTIFS('Buchungen'!$A$2:$A$201,$A20,'Buchungen'!$C$2:$C$201,"&lt;"&amp;AB$3+1,'Buchungen'!$D$2:$D$201,"&gt;"&amp;AB$3)&gt;0,"●",""))</f>
        <v/>
      </c>
      <c r="AC20" s="0">
        <f>IF(AC$3="","",IF(COUNTIFS('Buchungen'!$A$2:$A$201,$A20,'Buchungen'!$C$2:$C$201,"&lt;"&amp;AC$3+1,'Buchungen'!$D$2:$D$201,"&gt;"&amp;AC$3)&gt;0,"●",""))</f>
        <v/>
      </c>
      <c r="AD20" s="0">
        <f>IF(AD$3="","",IF(COUNTIFS('Buchungen'!$A$2:$A$201,$A20,'Buchungen'!$C$2:$C$201,"&lt;"&amp;AD$3+1,'Buchungen'!$D$2:$D$201,"&gt;"&amp;AD$3)&gt;0,"●",""))</f>
        <v/>
      </c>
      <c r="AE20" s="0">
        <f>IF(AE$3="","",IF(COUNTIFS('Buchungen'!$A$2:$A$201,$A20,'Buchungen'!$C$2:$C$201,"&lt;"&amp;AE$3+1,'Buchungen'!$D$2:$D$201,"&gt;"&amp;AE$3)&gt;0,"●",""))</f>
        <v/>
      </c>
      <c r="AF20" s="0">
        <f>IF(AF$3="","",IF(COUNTIFS('Buchungen'!$A$2:$A$201,$A20,'Buchungen'!$C$2:$C$201,"&lt;"&amp;AF$3+1,'Buchungen'!$D$2:$D$201,"&gt;"&amp;AF$3)&gt;0,"●",""))</f>
        <v/>
      </c>
    </row>
    <row r="21">
      <c r="A21" s="0">
        <f>'Einheiten'!A19</f>
        <v/>
      </c>
      <c r="B21" s="0">
        <f>IF(B$3="","",IF(COUNTIFS('Buchungen'!$A$2:$A$201,$A21,'Buchungen'!$C$2:$C$201,"&lt;"&amp;B$3+1,'Buchungen'!$D$2:$D$201,"&gt;"&amp;B$3)&gt;0,"●",""))</f>
        <v/>
      </c>
      <c r="C21" s="0">
        <f>IF(C$3="","",IF(COUNTIFS('Buchungen'!$A$2:$A$201,$A21,'Buchungen'!$C$2:$C$201,"&lt;"&amp;C$3+1,'Buchungen'!$D$2:$D$201,"&gt;"&amp;C$3)&gt;0,"●",""))</f>
        <v/>
      </c>
      <c r="D21" s="0">
        <f>IF(D$3="","",IF(COUNTIFS('Buchungen'!$A$2:$A$201,$A21,'Buchungen'!$C$2:$C$201,"&lt;"&amp;D$3+1,'Buchungen'!$D$2:$D$201,"&gt;"&amp;D$3)&gt;0,"●",""))</f>
        <v/>
      </c>
      <c r="E21" s="0">
        <f>IF(E$3="","",IF(COUNTIFS('Buchungen'!$A$2:$A$201,$A21,'Buchungen'!$C$2:$C$201,"&lt;"&amp;E$3+1,'Buchungen'!$D$2:$D$201,"&gt;"&amp;E$3)&gt;0,"●",""))</f>
        <v/>
      </c>
      <c r="F21" s="0">
        <f>IF(F$3="","",IF(COUNTIFS('Buchungen'!$A$2:$A$201,$A21,'Buchungen'!$C$2:$C$201,"&lt;"&amp;F$3+1,'Buchungen'!$D$2:$D$201,"&gt;"&amp;F$3)&gt;0,"●",""))</f>
        <v/>
      </c>
      <c r="G21" s="0">
        <f>IF(G$3="","",IF(COUNTIFS('Buchungen'!$A$2:$A$201,$A21,'Buchungen'!$C$2:$C$201,"&lt;"&amp;G$3+1,'Buchungen'!$D$2:$D$201,"&gt;"&amp;G$3)&gt;0,"●",""))</f>
        <v/>
      </c>
      <c r="H21" s="0">
        <f>IF(H$3="","",IF(COUNTIFS('Buchungen'!$A$2:$A$201,$A21,'Buchungen'!$C$2:$C$201,"&lt;"&amp;H$3+1,'Buchungen'!$D$2:$D$201,"&gt;"&amp;H$3)&gt;0,"●",""))</f>
        <v/>
      </c>
      <c r="I21" s="0">
        <f>IF(I$3="","",IF(COUNTIFS('Buchungen'!$A$2:$A$201,$A21,'Buchungen'!$C$2:$C$201,"&lt;"&amp;I$3+1,'Buchungen'!$D$2:$D$201,"&gt;"&amp;I$3)&gt;0,"●",""))</f>
        <v/>
      </c>
      <c r="J21" s="0">
        <f>IF(J$3="","",IF(COUNTIFS('Buchungen'!$A$2:$A$201,$A21,'Buchungen'!$C$2:$C$201,"&lt;"&amp;J$3+1,'Buchungen'!$D$2:$D$201,"&gt;"&amp;J$3)&gt;0,"●",""))</f>
        <v/>
      </c>
      <c r="K21" s="0">
        <f>IF(K$3="","",IF(COUNTIFS('Buchungen'!$A$2:$A$201,$A21,'Buchungen'!$C$2:$C$201,"&lt;"&amp;K$3+1,'Buchungen'!$D$2:$D$201,"&gt;"&amp;K$3)&gt;0,"●",""))</f>
        <v/>
      </c>
      <c r="L21" s="0">
        <f>IF(L$3="","",IF(COUNTIFS('Buchungen'!$A$2:$A$201,$A21,'Buchungen'!$C$2:$C$201,"&lt;"&amp;L$3+1,'Buchungen'!$D$2:$D$201,"&gt;"&amp;L$3)&gt;0,"●",""))</f>
        <v/>
      </c>
      <c r="M21" s="0">
        <f>IF(M$3="","",IF(COUNTIFS('Buchungen'!$A$2:$A$201,$A21,'Buchungen'!$C$2:$C$201,"&lt;"&amp;M$3+1,'Buchungen'!$D$2:$D$201,"&gt;"&amp;M$3)&gt;0,"●",""))</f>
        <v/>
      </c>
      <c r="N21" s="0">
        <f>IF(N$3="","",IF(COUNTIFS('Buchungen'!$A$2:$A$201,$A21,'Buchungen'!$C$2:$C$201,"&lt;"&amp;N$3+1,'Buchungen'!$D$2:$D$201,"&gt;"&amp;N$3)&gt;0,"●",""))</f>
        <v/>
      </c>
      <c r="O21" s="0">
        <f>IF(O$3="","",IF(COUNTIFS('Buchungen'!$A$2:$A$201,$A21,'Buchungen'!$C$2:$C$201,"&lt;"&amp;O$3+1,'Buchungen'!$D$2:$D$201,"&gt;"&amp;O$3)&gt;0,"●",""))</f>
        <v/>
      </c>
      <c r="P21" s="0">
        <f>IF(P$3="","",IF(COUNTIFS('Buchungen'!$A$2:$A$201,$A21,'Buchungen'!$C$2:$C$201,"&lt;"&amp;P$3+1,'Buchungen'!$D$2:$D$201,"&gt;"&amp;P$3)&gt;0,"●",""))</f>
        <v/>
      </c>
      <c r="Q21" s="0">
        <f>IF(Q$3="","",IF(COUNTIFS('Buchungen'!$A$2:$A$201,$A21,'Buchungen'!$C$2:$C$201,"&lt;"&amp;Q$3+1,'Buchungen'!$D$2:$D$201,"&gt;"&amp;Q$3)&gt;0,"●",""))</f>
        <v/>
      </c>
      <c r="R21" s="0">
        <f>IF(R$3="","",IF(COUNTIFS('Buchungen'!$A$2:$A$201,$A21,'Buchungen'!$C$2:$C$201,"&lt;"&amp;R$3+1,'Buchungen'!$D$2:$D$201,"&gt;"&amp;R$3)&gt;0,"●",""))</f>
        <v/>
      </c>
      <c r="S21" s="0">
        <f>IF(S$3="","",IF(COUNTIFS('Buchungen'!$A$2:$A$201,$A21,'Buchungen'!$C$2:$C$201,"&lt;"&amp;S$3+1,'Buchungen'!$D$2:$D$201,"&gt;"&amp;S$3)&gt;0,"●",""))</f>
        <v/>
      </c>
      <c r="T21" s="0">
        <f>IF(T$3="","",IF(COUNTIFS('Buchungen'!$A$2:$A$201,$A21,'Buchungen'!$C$2:$C$201,"&lt;"&amp;T$3+1,'Buchungen'!$D$2:$D$201,"&gt;"&amp;T$3)&gt;0,"●",""))</f>
        <v/>
      </c>
      <c r="U21" s="0">
        <f>IF(U$3="","",IF(COUNTIFS('Buchungen'!$A$2:$A$201,$A21,'Buchungen'!$C$2:$C$201,"&lt;"&amp;U$3+1,'Buchungen'!$D$2:$D$201,"&gt;"&amp;U$3)&gt;0,"●",""))</f>
        <v/>
      </c>
      <c r="V21" s="0">
        <f>IF(V$3="","",IF(COUNTIFS('Buchungen'!$A$2:$A$201,$A21,'Buchungen'!$C$2:$C$201,"&lt;"&amp;V$3+1,'Buchungen'!$D$2:$D$201,"&gt;"&amp;V$3)&gt;0,"●",""))</f>
        <v/>
      </c>
      <c r="W21" s="0">
        <f>IF(W$3="","",IF(COUNTIFS('Buchungen'!$A$2:$A$201,$A21,'Buchungen'!$C$2:$C$201,"&lt;"&amp;W$3+1,'Buchungen'!$D$2:$D$201,"&gt;"&amp;W$3)&gt;0,"●",""))</f>
        <v/>
      </c>
      <c r="X21" s="0">
        <f>IF(X$3="","",IF(COUNTIFS('Buchungen'!$A$2:$A$201,$A21,'Buchungen'!$C$2:$C$201,"&lt;"&amp;X$3+1,'Buchungen'!$D$2:$D$201,"&gt;"&amp;X$3)&gt;0,"●",""))</f>
        <v/>
      </c>
      <c r="Y21" s="0">
        <f>IF(Y$3="","",IF(COUNTIFS('Buchungen'!$A$2:$A$201,$A21,'Buchungen'!$C$2:$C$201,"&lt;"&amp;Y$3+1,'Buchungen'!$D$2:$D$201,"&gt;"&amp;Y$3)&gt;0,"●",""))</f>
        <v/>
      </c>
      <c r="Z21" s="0">
        <f>IF(Z$3="","",IF(COUNTIFS('Buchungen'!$A$2:$A$201,$A21,'Buchungen'!$C$2:$C$201,"&lt;"&amp;Z$3+1,'Buchungen'!$D$2:$D$201,"&gt;"&amp;Z$3)&gt;0,"●",""))</f>
        <v/>
      </c>
      <c r="AA21" s="0">
        <f>IF(AA$3="","",IF(COUNTIFS('Buchungen'!$A$2:$A$201,$A21,'Buchungen'!$C$2:$C$201,"&lt;"&amp;AA$3+1,'Buchungen'!$D$2:$D$201,"&gt;"&amp;AA$3)&gt;0,"●",""))</f>
        <v/>
      </c>
      <c r="AB21" s="0">
        <f>IF(AB$3="","",IF(COUNTIFS('Buchungen'!$A$2:$A$201,$A21,'Buchungen'!$C$2:$C$201,"&lt;"&amp;AB$3+1,'Buchungen'!$D$2:$D$201,"&gt;"&amp;AB$3)&gt;0,"●",""))</f>
        <v/>
      </c>
      <c r="AC21" s="0">
        <f>IF(AC$3="","",IF(COUNTIFS('Buchungen'!$A$2:$A$201,$A21,'Buchungen'!$C$2:$C$201,"&lt;"&amp;AC$3+1,'Buchungen'!$D$2:$D$201,"&gt;"&amp;AC$3)&gt;0,"●",""))</f>
        <v/>
      </c>
      <c r="AD21" s="0">
        <f>IF(AD$3="","",IF(COUNTIFS('Buchungen'!$A$2:$A$201,$A21,'Buchungen'!$C$2:$C$201,"&lt;"&amp;AD$3+1,'Buchungen'!$D$2:$D$201,"&gt;"&amp;AD$3)&gt;0,"●",""))</f>
        <v/>
      </c>
      <c r="AE21" s="0">
        <f>IF(AE$3="","",IF(COUNTIFS('Buchungen'!$A$2:$A$201,$A21,'Buchungen'!$C$2:$C$201,"&lt;"&amp;AE$3+1,'Buchungen'!$D$2:$D$201,"&gt;"&amp;AE$3)&gt;0,"●",""))</f>
        <v/>
      </c>
      <c r="AF21" s="0">
        <f>IF(AF$3="","",IF(COUNTIFS('Buchungen'!$A$2:$A$201,$A21,'Buchungen'!$C$2:$C$201,"&lt;"&amp;AF$3+1,'Buchungen'!$D$2:$D$201,"&gt;"&amp;AF$3)&gt;0,"●",""))</f>
        <v/>
      </c>
    </row>
    <row r="22">
      <c r="A22" s="0">
        <f>'Einheiten'!A20</f>
        <v/>
      </c>
      <c r="B22" s="0">
        <f>IF(B$3="","",IF(COUNTIFS('Buchungen'!$A$2:$A$201,$A22,'Buchungen'!$C$2:$C$201,"&lt;"&amp;B$3+1,'Buchungen'!$D$2:$D$201,"&gt;"&amp;B$3)&gt;0,"●",""))</f>
        <v/>
      </c>
      <c r="C22" s="0">
        <f>IF(C$3="","",IF(COUNTIFS('Buchungen'!$A$2:$A$201,$A22,'Buchungen'!$C$2:$C$201,"&lt;"&amp;C$3+1,'Buchungen'!$D$2:$D$201,"&gt;"&amp;C$3)&gt;0,"●",""))</f>
        <v/>
      </c>
      <c r="D22" s="0">
        <f>IF(D$3="","",IF(COUNTIFS('Buchungen'!$A$2:$A$201,$A22,'Buchungen'!$C$2:$C$201,"&lt;"&amp;D$3+1,'Buchungen'!$D$2:$D$201,"&gt;"&amp;D$3)&gt;0,"●",""))</f>
        <v/>
      </c>
      <c r="E22" s="0">
        <f>IF(E$3="","",IF(COUNTIFS('Buchungen'!$A$2:$A$201,$A22,'Buchungen'!$C$2:$C$201,"&lt;"&amp;E$3+1,'Buchungen'!$D$2:$D$201,"&gt;"&amp;E$3)&gt;0,"●",""))</f>
        <v/>
      </c>
      <c r="F22" s="0">
        <f>IF(F$3="","",IF(COUNTIFS('Buchungen'!$A$2:$A$201,$A22,'Buchungen'!$C$2:$C$201,"&lt;"&amp;F$3+1,'Buchungen'!$D$2:$D$201,"&gt;"&amp;F$3)&gt;0,"●",""))</f>
        <v/>
      </c>
      <c r="G22" s="0">
        <f>IF(G$3="","",IF(COUNTIFS('Buchungen'!$A$2:$A$201,$A22,'Buchungen'!$C$2:$C$201,"&lt;"&amp;G$3+1,'Buchungen'!$D$2:$D$201,"&gt;"&amp;G$3)&gt;0,"●",""))</f>
        <v/>
      </c>
      <c r="H22" s="0">
        <f>IF(H$3="","",IF(COUNTIFS('Buchungen'!$A$2:$A$201,$A22,'Buchungen'!$C$2:$C$201,"&lt;"&amp;H$3+1,'Buchungen'!$D$2:$D$201,"&gt;"&amp;H$3)&gt;0,"●",""))</f>
        <v/>
      </c>
      <c r="I22" s="0">
        <f>IF(I$3="","",IF(COUNTIFS('Buchungen'!$A$2:$A$201,$A22,'Buchungen'!$C$2:$C$201,"&lt;"&amp;I$3+1,'Buchungen'!$D$2:$D$201,"&gt;"&amp;I$3)&gt;0,"●",""))</f>
        <v/>
      </c>
      <c r="J22" s="0">
        <f>IF(J$3="","",IF(COUNTIFS('Buchungen'!$A$2:$A$201,$A22,'Buchungen'!$C$2:$C$201,"&lt;"&amp;J$3+1,'Buchungen'!$D$2:$D$201,"&gt;"&amp;J$3)&gt;0,"●",""))</f>
        <v/>
      </c>
      <c r="K22" s="0">
        <f>IF(K$3="","",IF(COUNTIFS('Buchungen'!$A$2:$A$201,$A22,'Buchungen'!$C$2:$C$201,"&lt;"&amp;K$3+1,'Buchungen'!$D$2:$D$201,"&gt;"&amp;K$3)&gt;0,"●",""))</f>
        <v/>
      </c>
      <c r="L22" s="0">
        <f>IF(L$3="","",IF(COUNTIFS('Buchungen'!$A$2:$A$201,$A22,'Buchungen'!$C$2:$C$201,"&lt;"&amp;L$3+1,'Buchungen'!$D$2:$D$201,"&gt;"&amp;L$3)&gt;0,"●",""))</f>
        <v/>
      </c>
      <c r="M22" s="0">
        <f>IF(M$3="","",IF(COUNTIFS('Buchungen'!$A$2:$A$201,$A22,'Buchungen'!$C$2:$C$201,"&lt;"&amp;M$3+1,'Buchungen'!$D$2:$D$201,"&gt;"&amp;M$3)&gt;0,"●",""))</f>
        <v/>
      </c>
      <c r="N22" s="0">
        <f>IF(N$3="","",IF(COUNTIFS('Buchungen'!$A$2:$A$201,$A22,'Buchungen'!$C$2:$C$201,"&lt;"&amp;N$3+1,'Buchungen'!$D$2:$D$201,"&gt;"&amp;N$3)&gt;0,"●",""))</f>
        <v/>
      </c>
      <c r="O22" s="0">
        <f>IF(O$3="","",IF(COUNTIFS('Buchungen'!$A$2:$A$201,$A22,'Buchungen'!$C$2:$C$201,"&lt;"&amp;O$3+1,'Buchungen'!$D$2:$D$201,"&gt;"&amp;O$3)&gt;0,"●",""))</f>
        <v/>
      </c>
      <c r="P22" s="0">
        <f>IF(P$3="","",IF(COUNTIFS('Buchungen'!$A$2:$A$201,$A22,'Buchungen'!$C$2:$C$201,"&lt;"&amp;P$3+1,'Buchungen'!$D$2:$D$201,"&gt;"&amp;P$3)&gt;0,"●",""))</f>
        <v/>
      </c>
      <c r="Q22" s="0">
        <f>IF(Q$3="","",IF(COUNTIFS('Buchungen'!$A$2:$A$201,$A22,'Buchungen'!$C$2:$C$201,"&lt;"&amp;Q$3+1,'Buchungen'!$D$2:$D$201,"&gt;"&amp;Q$3)&gt;0,"●",""))</f>
        <v/>
      </c>
      <c r="R22" s="0">
        <f>IF(R$3="","",IF(COUNTIFS('Buchungen'!$A$2:$A$201,$A22,'Buchungen'!$C$2:$C$201,"&lt;"&amp;R$3+1,'Buchungen'!$D$2:$D$201,"&gt;"&amp;R$3)&gt;0,"●",""))</f>
        <v/>
      </c>
      <c r="S22" s="0">
        <f>IF(S$3="","",IF(COUNTIFS('Buchungen'!$A$2:$A$201,$A22,'Buchungen'!$C$2:$C$201,"&lt;"&amp;S$3+1,'Buchungen'!$D$2:$D$201,"&gt;"&amp;S$3)&gt;0,"●",""))</f>
        <v/>
      </c>
      <c r="T22" s="0">
        <f>IF(T$3="","",IF(COUNTIFS('Buchungen'!$A$2:$A$201,$A22,'Buchungen'!$C$2:$C$201,"&lt;"&amp;T$3+1,'Buchungen'!$D$2:$D$201,"&gt;"&amp;T$3)&gt;0,"●",""))</f>
        <v/>
      </c>
      <c r="U22" s="0">
        <f>IF(U$3="","",IF(COUNTIFS('Buchungen'!$A$2:$A$201,$A22,'Buchungen'!$C$2:$C$201,"&lt;"&amp;U$3+1,'Buchungen'!$D$2:$D$201,"&gt;"&amp;U$3)&gt;0,"●",""))</f>
        <v/>
      </c>
      <c r="V22" s="0">
        <f>IF(V$3="","",IF(COUNTIFS('Buchungen'!$A$2:$A$201,$A22,'Buchungen'!$C$2:$C$201,"&lt;"&amp;V$3+1,'Buchungen'!$D$2:$D$201,"&gt;"&amp;V$3)&gt;0,"●",""))</f>
        <v/>
      </c>
      <c r="W22" s="0">
        <f>IF(W$3="","",IF(COUNTIFS('Buchungen'!$A$2:$A$201,$A22,'Buchungen'!$C$2:$C$201,"&lt;"&amp;W$3+1,'Buchungen'!$D$2:$D$201,"&gt;"&amp;W$3)&gt;0,"●",""))</f>
        <v/>
      </c>
      <c r="X22" s="0">
        <f>IF(X$3="","",IF(COUNTIFS('Buchungen'!$A$2:$A$201,$A22,'Buchungen'!$C$2:$C$201,"&lt;"&amp;X$3+1,'Buchungen'!$D$2:$D$201,"&gt;"&amp;X$3)&gt;0,"●",""))</f>
        <v/>
      </c>
      <c r="Y22" s="0">
        <f>IF(Y$3="","",IF(COUNTIFS('Buchungen'!$A$2:$A$201,$A22,'Buchungen'!$C$2:$C$201,"&lt;"&amp;Y$3+1,'Buchungen'!$D$2:$D$201,"&gt;"&amp;Y$3)&gt;0,"●",""))</f>
        <v/>
      </c>
      <c r="Z22" s="0">
        <f>IF(Z$3="","",IF(COUNTIFS('Buchungen'!$A$2:$A$201,$A22,'Buchungen'!$C$2:$C$201,"&lt;"&amp;Z$3+1,'Buchungen'!$D$2:$D$201,"&gt;"&amp;Z$3)&gt;0,"●",""))</f>
        <v/>
      </c>
      <c r="AA22" s="0">
        <f>IF(AA$3="","",IF(COUNTIFS('Buchungen'!$A$2:$A$201,$A22,'Buchungen'!$C$2:$C$201,"&lt;"&amp;AA$3+1,'Buchungen'!$D$2:$D$201,"&gt;"&amp;AA$3)&gt;0,"●",""))</f>
        <v/>
      </c>
      <c r="AB22" s="0">
        <f>IF(AB$3="","",IF(COUNTIFS('Buchungen'!$A$2:$A$201,$A22,'Buchungen'!$C$2:$C$201,"&lt;"&amp;AB$3+1,'Buchungen'!$D$2:$D$201,"&gt;"&amp;AB$3)&gt;0,"●",""))</f>
        <v/>
      </c>
      <c r="AC22" s="0">
        <f>IF(AC$3="","",IF(COUNTIFS('Buchungen'!$A$2:$A$201,$A22,'Buchungen'!$C$2:$C$201,"&lt;"&amp;AC$3+1,'Buchungen'!$D$2:$D$201,"&gt;"&amp;AC$3)&gt;0,"●",""))</f>
        <v/>
      </c>
      <c r="AD22" s="0">
        <f>IF(AD$3="","",IF(COUNTIFS('Buchungen'!$A$2:$A$201,$A22,'Buchungen'!$C$2:$C$201,"&lt;"&amp;AD$3+1,'Buchungen'!$D$2:$D$201,"&gt;"&amp;AD$3)&gt;0,"●",""))</f>
        <v/>
      </c>
      <c r="AE22" s="0">
        <f>IF(AE$3="","",IF(COUNTIFS('Buchungen'!$A$2:$A$201,$A22,'Buchungen'!$C$2:$C$201,"&lt;"&amp;AE$3+1,'Buchungen'!$D$2:$D$201,"&gt;"&amp;AE$3)&gt;0,"●",""))</f>
        <v/>
      </c>
      <c r="AF22" s="0">
        <f>IF(AF$3="","",IF(COUNTIFS('Buchungen'!$A$2:$A$201,$A22,'Buchungen'!$C$2:$C$201,"&lt;"&amp;AF$3+1,'Buchungen'!$D$2:$D$201,"&gt;"&amp;AF$3)&gt;0,"●",""))</f>
        <v/>
      </c>
    </row>
    <row r="23">
      <c r="A23" s="0">
        <f>'Einheiten'!A21</f>
        <v/>
      </c>
      <c r="B23" s="0">
        <f>IF(B$3="","",IF(COUNTIFS('Buchungen'!$A$2:$A$201,$A23,'Buchungen'!$C$2:$C$201,"&lt;"&amp;B$3+1,'Buchungen'!$D$2:$D$201,"&gt;"&amp;B$3)&gt;0,"●",""))</f>
        <v/>
      </c>
      <c r="C23" s="0">
        <f>IF(C$3="","",IF(COUNTIFS('Buchungen'!$A$2:$A$201,$A23,'Buchungen'!$C$2:$C$201,"&lt;"&amp;C$3+1,'Buchungen'!$D$2:$D$201,"&gt;"&amp;C$3)&gt;0,"●",""))</f>
        <v/>
      </c>
      <c r="D23" s="0">
        <f>IF(D$3="","",IF(COUNTIFS('Buchungen'!$A$2:$A$201,$A23,'Buchungen'!$C$2:$C$201,"&lt;"&amp;D$3+1,'Buchungen'!$D$2:$D$201,"&gt;"&amp;D$3)&gt;0,"●",""))</f>
        <v/>
      </c>
      <c r="E23" s="0">
        <f>IF(E$3="","",IF(COUNTIFS('Buchungen'!$A$2:$A$201,$A23,'Buchungen'!$C$2:$C$201,"&lt;"&amp;E$3+1,'Buchungen'!$D$2:$D$201,"&gt;"&amp;E$3)&gt;0,"●",""))</f>
        <v/>
      </c>
      <c r="F23" s="0">
        <f>IF(F$3="","",IF(COUNTIFS('Buchungen'!$A$2:$A$201,$A23,'Buchungen'!$C$2:$C$201,"&lt;"&amp;F$3+1,'Buchungen'!$D$2:$D$201,"&gt;"&amp;F$3)&gt;0,"●",""))</f>
        <v/>
      </c>
      <c r="G23" s="0">
        <f>IF(G$3="","",IF(COUNTIFS('Buchungen'!$A$2:$A$201,$A23,'Buchungen'!$C$2:$C$201,"&lt;"&amp;G$3+1,'Buchungen'!$D$2:$D$201,"&gt;"&amp;G$3)&gt;0,"●",""))</f>
        <v/>
      </c>
      <c r="H23" s="0">
        <f>IF(H$3="","",IF(COUNTIFS('Buchungen'!$A$2:$A$201,$A23,'Buchungen'!$C$2:$C$201,"&lt;"&amp;H$3+1,'Buchungen'!$D$2:$D$201,"&gt;"&amp;H$3)&gt;0,"●",""))</f>
        <v/>
      </c>
      <c r="I23" s="0">
        <f>IF(I$3="","",IF(COUNTIFS('Buchungen'!$A$2:$A$201,$A23,'Buchungen'!$C$2:$C$201,"&lt;"&amp;I$3+1,'Buchungen'!$D$2:$D$201,"&gt;"&amp;I$3)&gt;0,"●",""))</f>
        <v/>
      </c>
      <c r="J23" s="0">
        <f>IF(J$3="","",IF(COUNTIFS('Buchungen'!$A$2:$A$201,$A23,'Buchungen'!$C$2:$C$201,"&lt;"&amp;J$3+1,'Buchungen'!$D$2:$D$201,"&gt;"&amp;J$3)&gt;0,"●",""))</f>
        <v/>
      </c>
      <c r="K23" s="0">
        <f>IF(K$3="","",IF(COUNTIFS('Buchungen'!$A$2:$A$201,$A23,'Buchungen'!$C$2:$C$201,"&lt;"&amp;K$3+1,'Buchungen'!$D$2:$D$201,"&gt;"&amp;K$3)&gt;0,"●",""))</f>
        <v/>
      </c>
      <c r="L23" s="0">
        <f>IF(L$3="","",IF(COUNTIFS('Buchungen'!$A$2:$A$201,$A23,'Buchungen'!$C$2:$C$201,"&lt;"&amp;L$3+1,'Buchungen'!$D$2:$D$201,"&gt;"&amp;L$3)&gt;0,"●",""))</f>
        <v/>
      </c>
      <c r="M23" s="0">
        <f>IF(M$3="","",IF(COUNTIFS('Buchungen'!$A$2:$A$201,$A23,'Buchungen'!$C$2:$C$201,"&lt;"&amp;M$3+1,'Buchungen'!$D$2:$D$201,"&gt;"&amp;M$3)&gt;0,"●",""))</f>
        <v/>
      </c>
      <c r="N23" s="0">
        <f>IF(N$3="","",IF(COUNTIFS('Buchungen'!$A$2:$A$201,$A23,'Buchungen'!$C$2:$C$201,"&lt;"&amp;N$3+1,'Buchungen'!$D$2:$D$201,"&gt;"&amp;N$3)&gt;0,"●",""))</f>
        <v/>
      </c>
      <c r="O23" s="0">
        <f>IF(O$3="","",IF(COUNTIFS('Buchungen'!$A$2:$A$201,$A23,'Buchungen'!$C$2:$C$201,"&lt;"&amp;O$3+1,'Buchungen'!$D$2:$D$201,"&gt;"&amp;O$3)&gt;0,"●",""))</f>
        <v/>
      </c>
      <c r="P23" s="0">
        <f>IF(P$3="","",IF(COUNTIFS('Buchungen'!$A$2:$A$201,$A23,'Buchungen'!$C$2:$C$201,"&lt;"&amp;P$3+1,'Buchungen'!$D$2:$D$201,"&gt;"&amp;P$3)&gt;0,"●",""))</f>
        <v/>
      </c>
      <c r="Q23" s="0">
        <f>IF(Q$3="","",IF(COUNTIFS('Buchungen'!$A$2:$A$201,$A23,'Buchungen'!$C$2:$C$201,"&lt;"&amp;Q$3+1,'Buchungen'!$D$2:$D$201,"&gt;"&amp;Q$3)&gt;0,"●",""))</f>
        <v/>
      </c>
      <c r="R23" s="0">
        <f>IF(R$3="","",IF(COUNTIFS('Buchungen'!$A$2:$A$201,$A23,'Buchungen'!$C$2:$C$201,"&lt;"&amp;R$3+1,'Buchungen'!$D$2:$D$201,"&gt;"&amp;R$3)&gt;0,"●",""))</f>
        <v/>
      </c>
      <c r="S23" s="0">
        <f>IF(S$3="","",IF(COUNTIFS('Buchungen'!$A$2:$A$201,$A23,'Buchungen'!$C$2:$C$201,"&lt;"&amp;S$3+1,'Buchungen'!$D$2:$D$201,"&gt;"&amp;S$3)&gt;0,"●",""))</f>
        <v/>
      </c>
      <c r="T23" s="0">
        <f>IF(T$3="","",IF(COUNTIFS('Buchungen'!$A$2:$A$201,$A23,'Buchungen'!$C$2:$C$201,"&lt;"&amp;T$3+1,'Buchungen'!$D$2:$D$201,"&gt;"&amp;T$3)&gt;0,"●",""))</f>
        <v/>
      </c>
      <c r="U23" s="0">
        <f>IF(U$3="","",IF(COUNTIFS('Buchungen'!$A$2:$A$201,$A23,'Buchungen'!$C$2:$C$201,"&lt;"&amp;U$3+1,'Buchungen'!$D$2:$D$201,"&gt;"&amp;U$3)&gt;0,"●",""))</f>
        <v/>
      </c>
      <c r="V23" s="0">
        <f>IF(V$3="","",IF(COUNTIFS('Buchungen'!$A$2:$A$201,$A23,'Buchungen'!$C$2:$C$201,"&lt;"&amp;V$3+1,'Buchungen'!$D$2:$D$201,"&gt;"&amp;V$3)&gt;0,"●",""))</f>
        <v/>
      </c>
      <c r="W23" s="0">
        <f>IF(W$3="","",IF(COUNTIFS('Buchungen'!$A$2:$A$201,$A23,'Buchungen'!$C$2:$C$201,"&lt;"&amp;W$3+1,'Buchungen'!$D$2:$D$201,"&gt;"&amp;W$3)&gt;0,"●",""))</f>
        <v/>
      </c>
      <c r="X23" s="0">
        <f>IF(X$3="","",IF(COUNTIFS('Buchungen'!$A$2:$A$201,$A23,'Buchungen'!$C$2:$C$201,"&lt;"&amp;X$3+1,'Buchungen'!$D$2:$D$201,"&gt;"&amp;X$3)&gt;0,"●",""))</f>
        <v/>
      </c>
      <c r="Y23" s="0">
        <f>IF(Y$3="","",IF(COUNTIFS('Buchungen'!$A$2:$A$201,$A23,'Buchungen'!$C$2:$C$201,"&lt;"&amp;Y$3+1,'Buchungen'!$D$2:$D$201,"&gt;"&amp;Y$3)&gt;0,"●",""))</f>
        <v/>
      </c>
      <c r="Z23" s="0">
        <f>IF(Z$3="","",IF(COUNTIFS('Buchungen'!$A$2:$A$201,$A23,'Buchungen'!$C$2:$C$201,"&lt;"&amp;Z$3+1,'Buchungen'!$D$2:$D$201,"&gt;"&amp;Z$3)&gt;0,"●",""))</f>
        <v/>
      </c>
      <c r="AA23" s="0">
        <f>IF(AA$3="","",IF(COUNTIFS('Buchungen'!$A$2:$A$201,$A23,'Buchungen'!$C$2:$C$201,"&lt;"&amp;AA$3+1,'Buchungen'!$D$2:$D$201,"&gt;"&amp;AA$3)&gt;0,"●",""))</f>
        <v/>
      </c>
      <c r="AB23" s="0">
        <f>IF(AB$3="","",IF(COUNTIFS('Buchungen'!$A$2:$A$201,$A23,'Buchungen'!$C$2:$C$201,"&lt;"&amp;AB$3+1,'Buchungen'!$D$2:$D$201,"&gt;"&amp;AB$3)&gt;0,"●",""))</f>
        <v/>
      </c>
      <c r="AC23" s="0">
        <f>IF(AC$3="","",IF(COUNTIFS('Buchungen'!$A$2:$A$201,$A23,'Buchungen'!$C$2:$C$201,"&lt;"&amp;AC$3+1,'Buchungen'!$D$2:$D$201,"&gt;"&amp;AC$3)&gt;0,"●",""))</f>
        <v/>
      </c>
      <c r="AD23" s="0">
        <f>IF(AD$3="","",IF(COUNTIFS('Buchungen'!$A$2:$A$201,$A23,'Buchungen'!$C$2:$C$201,"&lt;"&amp;AD$3+1,'Buchungen'!$D$2:$D$201,"&gt;"&amp;AD$3)&gt;0,"●",""))</f>
        <v/>
      </c>
      <c r="AE23" s="0">
        <f>IF(AE$3="","",IF(COUNTIFS('Buchungen'!$A$2:$A$201,$A23,'Buchungen'!$C$2:$C$201,"&lt;"&amp;AE$3+1,'Buchungen'!$D$2:$D$201,"&gt;"&amp;AE$3)&gt;0,"●",""))</f>
        <v/>
      </c>
      <c r="AF23" s="0">
        <f>IF(AF$3="","",IF(COUNTIFS('Buchungen'!$A$2:$A$201,$A23,'Buchungen'!$C$2:$C$201,"&lt;"&amp;AF$3+1,'Buchungen'!$D$2:$D$201,"&gt;"&amp;AF$3)&gt;0,"●",""))</f>
        <v/>
      </c>
    </row>
  </sheetData>
  <mergeCells count="1">
    <mergeCell ref="B1:H1"/>
  </mergeCells>
</worksheet>
</file>

<file path=xl/worksheets/sheet4.xml><?xml version="1.0" encoding="utf-8"?>
<worksheet xmlns="http://schemas.openxmlformats.org/spreadsheetml/2006/main">
  <sheetViews>
    <sheetView workbookViewId="0"/>
  </sheetViews>
  <sheetFormatPr defaultRowHeight="15"/>
  <cols>
    <col min="1" max="1" width="31" customWidth="1"/>
    <col min="2" max="2" width="18" customWidth="1"/>
  </cols>
  <sheetData>
    <row r="1" ht="26" customHeight="1">
      <c r="A1" s="5" t="inlineStr">
        <is>
          <t xml:space="preserve">Gewählter Monat</t>
        </is>
      </c>
      <c r="B1" s="4">
        <f>'Planung'!B1</f>
        <v/>
      </c>
    </row>
    <row r="3">
      <c r="A3" s="1" t="inlineStr">
        <is>
          <t xml:space="preserve">Verfügbare Nächte</t>
        </is>
      </c>
      <c r="B3" s="0">
        <f>COUNTA('Einheiten'!A2:A21)*DAY(DATE(YEAR(B1),MONTH(B1)+1,0))</f>
        <v/>
      </c>
    </row>
    <row r="4">
      <c r="A4" s="1" t="inlineStr">
        <is>
          <t xml:space="preserve">Verkaufte Nächte</t>
        </is>
      </c>
      <c r="B4" s="0">
        <f>SUM('Buchungen'!N2:N201)</f>
        <v/>
      </c>
    </row>
    <row r="5">
      <c r="A5" s="1" t="inlineStr">
        <is>
          <t xml:space="preserve">Auslastung</t>
        </is>
      </c>
      <c r="B5" s="3">
        <f>IF(B3=0,0,B4/B3)</f>
        <v/>
      </c>
    </row>
    <row r="6">
      <c r="A6" s="1" t="inlineStr">
        <is>
          <t xml:space="preserve">Zugeordneter Bruttoumsatz</t>
        </is>
      </c>
      <c r="B6" s="2">
        <f>SUM('Buchungen'!O2:O201)</f>
        <v/>
      </c>
    </row>
    <row r="7">
      <c r="A7" s="1" t="inlineStr">
        <is>
          <t xml:space="preserve">ADR</t>
        </is>
      </c>
      <c r="B7" s="2">
        <f>IF(B4=0,0,B6/B4)</f>
        <v/>
      </c>
    </row>
    <row r="8">
      <c r="A8" s="1" t="inlineStr">
        <is>
          <t xml:space="preserve">RevPAR</t>
        </is>
      </c>
      <c r="B8" s="2">
        <f>IF(B3=0,0,B6/B3)</f>
        <v/>
      </c>
    </row>
    <row r="9">
      <c r="A9" s="1" t="inlineStr">
        <is>
          <t xml:space="preserve">Zugeordnete Provisionen</t>
        </is>
      </c>
      <c r="B9" s="2">
        <f>SUM('Buchungen'!P2:P201)</f>
        <v/>
      </c>
    </row>
    <row r="10">
      <c r="A10" s="1" t="inlineStr">
        <is>
          <t xml:space="preserve">Netto nach Provisionen</t>
        </is>
      </c>
      <c r="B10" s="2">
        <f>B6-B9</f>
        <v/>
      </c>
    </row>
  </sheetData>
</worksheet>
</file>

<file path=xl/worksheets/sheet5.xml><?xml version="1.0" encoding="utf-8"?>
<worksheet xmlns="http://schemas.openxmlformats.org/spreadsheetml/2006/main">
  <sheetViews>
    <sheetView workbookViewId="0"/>
  </sheetViews>
  <sheetFormatPr defaultRowHeight="15"/>
  <cols>
    <col min="1" max="1" width="30" customWidth="1"/>
    <col min="2" max="2" width="90" customWidth="1"/>
  </cols>
  <sheetData>
    <row r="1" ht="28" customHeight="1">
      <c r="A1" s="5" t="inlineStr">
        <is>
          <t xml:space="preserve">Kostenlose Buchungsvorlage von MAXORI</t>
        </is>
      </c>
    </row>
    <row r="3" ht="52" customHeight="1">
      <c r="A3" s="5" t="inlineStr">
        <is>
          <t xml:space="preserve">Kostenlose Buchungsvorlage von MAXORI</t>
        </is>
      </c>
      <c r="B3" s="6" t="inlineStr">
        <is>
          <t xml:space="preserve">Tragen Sie zuerst Ihre Einheiten ein, dann die Buchungen. Formelspalten berechnen Nächte, Provisionen, offene Beträge und Überschneidungswarnungen.</t>
        </is>
      </c>
    </row>
    <row r="4" ht="44" customHeight="1">
      <c r="A4" s="5" t="inlineStr">
        <is>
          <t xml:space="preserve">Monatsplanung</t>
        </is>
      </c>
      <c r="B4" s="6" t="inlineStr">
        <is>
          <t xml:space="preserve">Ändern Sie den gewählten Monat in Planung!B1. Das Raster und die Monatsübersicht werden für diesen Monat neu berechnet.</t>
        </is>
      </c>
    </row>
    <row r="5" ht="44" customHeight="1">
      <c r="A5" s="5" t="inlineStr">
        <is>
          <t xml:space="preserve">Überschneidungswarnung</t>
        </is>
      </c>
      <c r="B5" s="6" t="inlineStr">
        <is>
          <t xml:space="preserve">Überschneiden sich zwei Buchungen auf derselben Einheit, zeigt das Blatt Buchungen ÜBERSCHNEIDUNG an.</t>
        </is>
      </c>
    </row>
    <row r="6" ht="44" customHeight="1">
      <c r="A6" s="5" t="inlineStr">
        <is>
          <t xml:space="preserve">Grenzen</t>
        </is>
      </c>
      <c r="B6" s="6" t="inlineStr">
        <is>
          <t xml:space="preserve">Diese Tabelle gleicht keine Buchungsportale ab. Für den Wechsel zu MAXORI Booking Planner speichern Sie das Blatt Buchungen als CSV und nutzen „CSV importieren“: Buchungen werden importiert, Anzahlungen und Zahlungen nicht.</t>
        </is>
      </c>
    </row>
  </sheetData>
</worksheet>
</file>